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620" activeTab="1"/>
  </bookViews>
  <sheets>
    <sheet name="tabuľka" sheetId="2" r:id="rId1"/>
    <sheet name="graf" sheetId="3" r:id="rId2"/>
  </sheets>
  <externalReferences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E31" i="2" l="1"/>
  <c r="E16" i="2"/>
  <c r="C17" i="2"/>
  <c r="D17" i="2"/>
  <c r="C32" i="2" l="1"/>
  <c r="D31" i="2"/>
  <c r="D32" i="2" s="1"/>
  <c r="D15" i="2"/>
  <c r="F15" i="2" s="1"/>
  <c r="D14" i="2"/>
  <c r="F14" i="2" s="1"/>
  <c r="D13" i="2"/>
  <c r="D28" i="2" s="1"/>
  <c r="D12" i="2"/>
  <c r="D27" i="2" s="1"/>
  <c r="F16" i="2" l="1"/>
  <c r="F13" i="2"/>
  <c r="E13" i="2"/>
  <c r="E15" i="2"/>
  <c r="F12" i="2"/>
  <c r="E32" i="2"/>
  <c r="F31" i="2"/>
  <c r="F27" i="2"/>
  <c r="E27" i="2"/>
  <c r="E28" i="2"/>
  <c r="F28" i="2"/>
  <c r="E12" i="2"/>
  <c r="D30" i="2"/>
  <c r="D29" i="2"/>
  <c r="E14" i="2"/>
  <c r="F17" i="2" l="1"/>
  <c r="E17" i="2"/>
  <c r="F29" i="2"/>
  <c r="E29" i="2"/>
  <c r="F30" i="2"/>
  <c r="E30" i="2"/>
  <c r="F32" i="2" l="1"/>
</calcChain>
</file>

<file path=xl/sharedStrings.xml><?xml version="1.0" encoding="utf-8"?>
<sst xmlns="http://schemas.openxmlformats.org/spreadsheetml/2006/main" count="32" uniqueCount="24">
  <si>
    <t>v porovnaní s rozpisom rozpočtu na rok 2015</t>
  </si>
  <si>
    <t>Príloha č. 1</t>
  </si>
  <si>
    <t xml:space="preserve">Výber poistného a príspevkov na starobné dôchodkové sporenie od ekonomicky </t>
  </si>
  <si>
    <t>aktívneho obyvateľstva v roku 2015</t>
  </si>
  <si>
    <t>I. v porovnaní so skutočnosťou 2014</t>
  </si>
  <si>
    <t>v tis. Eur</t>
  </si>
  <si>
    <t>Kalendárny mesiac</t>
  </si>
  <si>
    <t>Rok</t>
  </si>
  <si>
    <t>Porovnanie</t>
  </si>
  <si>
    <t xml:space="preserve">abs. </t>
  </si>
  <si>
    <t>v %</t>
  </si>
  <si>
    <t>Január</t>
  </si>
  <si>
    <t>Február</t>
  </si>
  <si>
    <t>Marec</t>
  </si>
  <si>
    <t>Apríl</t>
  </si>
  <si>
    <t>Máj</t>
  </si>
  <si>
    <t>Spolu</t>
  </si>
  <si>
    <t>II. v porovnaní s rozpisom príjmov na rok 2015</t>
  </si>
  <si>
    <t>Rozpis príjmov</t>
  </si>
  <si>
    <t>Skutočnosť</t>
  </si>
  <si>
    <t>Rozdiel</t>
  </si>
  <si>
    <t>Skutočnosť/       rozpis</t>
  </si>
  <si>
    <t>Príloha č. 2</t>
  </si>
  <si>
    <t>Vývoj skutočných príjmov od EAO v mesiacoch január až máj 2015 a jednotlivých mesiacoch roka 2014 a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</si>
</sst>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2" fillId="0" borderId="0" xfId="1"/>
    <xf numFmtId="0" fontId="2" fillId="0" borderId="0" xfId="1" applyAlignment="1">
      <alignment horizontal="right"/>
    </xf>
    <xf numFmtId="0" fontId="3" fillId="0" borderId="0" xfId="1" applyFont="1"/>
    <xf numFmtId="0" fontId="2" fillId="0" borderId="5" xfId="1" applyBorder="1" applyAlignment="1">
      <alignment horizontal="center"/>
    </xf>
    <xf numFmtId="0" fontId="2" fillId="0" borderId="5" xfId="1" applyBorder="1"/>
    <xf numFmtId="3" fontId="2" fillId="0" borderId="5" xfId="1" applyNumberFormat="1" applyBorder="1"/>
    <xf numFmtId="4" fontId="2" fillId="0" borderId="5" xfId="1" applyNumberFormat="1" applyBorder="1"/>
    <xf numFmtId="3" fontId="2" fillId="0" borderId="0" xfId="1" applyNumberFormat="1"/>
    <xf numFmtId="3" fontId="2" fillId="2" borderId="5" xfId="1" applyNumberFormat="1" applyFont="1" applyFill="1" applyBorder="1"/>
    <xf numFmtId="3" fontId="2" fillId="0" borderId="5" xfId="1" applyNumberFormat="1" applyFont="1" applyBorder="1"/>
    <xf numFmtId="0" fontId="2" fillId="0" borderId="0" xfId="1" applyBorder="1"/>
    <xf numFmtId="3" fontId="2" fillId="0" borderId="0" xfId="1" applyNumberFormat="1" applyBorder="1"/>
    <xf numFmtId="0" fontId="2" fillId="0" borderId="0" xfId="1" applyFill="1" applyBorder="1"/>
    <xf numFmtId="3" fontId="2" fillId="0" borderId="0" xfId="1" applyNumberFormat="1" applyFill="1" applyBorder="1"/>
    <xf numFmtId="4" fontId="2" fillId="0" borderId="0" xfId="1" applyNumberFormat="1" applyFill="1" applyBorder="1"/>
    <xf numFmtId="0" fontId="2" fillId="0" borderId="1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1" xfId="1" applyBorder="1" applyAlignment="1">
      <alignment horizontal="center" wrapText="1"/>
    </xf>
    <xf numFmtId="0" fontId="2" fillId="0" borderId="4" xfId="1" applyBorder="1"/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 wrapText="1"/>
    </xf>
    <xf numFmtId="0" fontId="2" fillId="0" borderId="7" xfId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714082792334717E-2"/>
          <c:y val="4.2202701383292282E-2"/>
          <c:w val="0.92011834319526631"/>
          <c:h val="0.78579541787539942"/>
        </c:manualLayout>
      </c:layout>
      <c:lineChart>
        <c:grouping val="standard"/>
        <c:varyColors val="0"/>
        <c:ser>
          <c:idx val="0"/>
          <c:order val="0"/>
          <c:tx>
            <c:strRef>
              <c:f>[2]graf!$B$8</c:f>
              <c:strCache>
                <c:ptCount val="1"/>
                <c:pt idx="0">
                  <c:v>rozpis rozpočtu príjmov na rok 2015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lgDash"/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accent3">
                      <a:lumMod val="75000"/>
                    </a:schemeClr>
                  </a:solidFill>
                  <a:prstDash val="solid"/>
                </a:ln>
              </c:spPr>
            </c:marker>
            <c:bubble3D val="0"/>
          </c:dPt>
          <c:dLbls>
            <c:dLbl>
              <c:idx val="0"/>
              <c:layout>
                <c:manualLayout>
                  <c:x val="-2.9644488537720108E-2"/>
                  <c:y val="-2.70118677838032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003386288152927E-4"/>
                  <c:y val="1.2454843177782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712048289657825E-2"/>
                  <c:y val="-3.5215742794735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265965595386434E-2"/>
                  <c:y val="-1.5140740012183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962626079857573E-2"/>
                  <c:y val="1.9440394649526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52928988923756E-2"/>
                  <c:y val="-3.0011219306574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416867682107617E-2"/>
                  <c:y val="-2.7104631210535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[2]graf!$C$8:$N$8</c:f>
              <c:numCache>
                <c:formatCode>General</c:formatCode>
                <c:ptCount val="12"/>
                <c:pt idx="0">
                  <c:v>522385.231387985</c:v>
                </c:pt>
                <c:pt idx="1">
                  <c:v>500276.64982106898</c:v>
                </c:pt>
                <c:pt idx="2">
                  <c:v>494290.57506233797</c:v>
                </c:pt>
                <c:pt idx="3">
                  <c:v>515414.07220972399</c:v>
                </c:pt>
                <c:pt idx="4">
                  <c:v>523080.29743599176</c:v>
                </c:pt>
                <c:pt idx="5">
                  <c:v>527180.0955438466</c:v>
                </c:pt>
                <c:pt idx="6">
                  <c:v>554751.49269863951</c:v>
                </c:pt>
                <c:pt idx="7">
                  <c:v>520736.25775768998</c:v>
                </c:pt>
                <c:pt idx="8">
                  <c:v>527069.43015797902</c:v>
                </c:pt>
                <c:pt idx="9">
                  <c:v>543642.66853830602</c:v>
                </c:pt>
                <c:pt idx="10">
                  <c:v>525614.96868359298</c:v>
                </c:pt>
                <c:pt idx="11">
                  <c:v>662746.58570283698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[2]graf!$B$9</c:f>
              <c:strCache>
                <c:ptCount val="1"/>
                <c:pt idx="0">
                  <c:v>príjmy od EAO spolu rok 2015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01084987136779E-2"/>
                  <c:y val="2.5004323305471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87096886478388E-2"/>
                  <c:y val="-2.6032194352646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99073595952924E-2"/>
                  <c:y val="-1.6492593554540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8752028593526515E-2"/>
                  <c:y val="-2.259289107917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1556729081234478E-2"/>
                  <c:y val="-3.541852058434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999052359056045E-2"/>
                  <c:y val="-1.9196401817612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9074360172086313E-2"/>
                  <c:y val="-3.1362961453809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196921687486948E-5"/>
                  <c:y val="-2.4603705138740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[2]graf!$C$9:$N$9</c:f>
              <c:numCache>
                <c:formatCode>General</c:formatCode>
                <c:ptCount val="12"/>
                <c:pt idx="0">
                  <c:v>518950</c:v>
                </c:pt>
                <c:pt idx="1">
                  <c:v>506380</c:v>
                </c:pt>
                <c:pt idx="2">
                  <c:v>512765</c:v>
                </c:pt>
                <c:pt idx="3">
                  <c:v>524828</c:v>
                </c:pt>
                <c:pt idx="4">
                  <c:v>528401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[2]graf!$B$10</c:f>
              <c:strCache>
                <c:ptCount val="1"/>
                <c:pt idx="0">
                  <c:v>príjmy od EAO spolu rok 2013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50"/>
              </a:solidFill>
              <a:ln w="15875" cmpd="dbl">
                <a:solidFill>
                  <a:srgbClr val="00B050"/>
                </a:solidFill>
                <a:prstDash val="sysDot"/>
              </a:ln>
            </c:spPr>
          </c:marker>
          <c:dLbls>
            <c:dLbl>
              <c:idx val="0"/>
              <c:layout>
                <c:manualLayout>
                  <c:x val="-2.9127709542455863E-2"/>
                  <c:y val="2.8388890544700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010367407378783E-2"/>
                  <c:y val="3.3796298267500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893025272301689E-2"/>
                  <c:y val="2.2981482821900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0612629193832436E-3"/>
                  <c:y val="2.8388890544700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424091271837526E-2"/>
                  <c:y val="2.4459255845357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5689022525134546E-2"/>
                  <c:y val="4.2772177936496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7629087978412886E-2"/>
                  <c:y val="3.0211424117507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209245246040914E-2"/>
                  <c:y val="2.2330183043375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5005183703689392E-2"/>
                  <c:y val="-1.7574075099100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3.3796294670052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0">
                <a:noFill/>
                <a:prstDash val="solid"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B05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[2]graf!$C$10:$N$10</c:f>
              <c:numCache>
                <c:formatCode>General</c:formatCode>
                <c:ptCount val="12"/>
                <c:pt idx="0">
                  <c:v>451707</c:v>
                </c:pt>
                <c:pt idx="1">
                  <c:v>453534</c:v>
                </c:pt>
                <c:pt idx="2">
                  <c:v>443416</c:v>
                </c:pt>
                <c:pt idx="3">
                  <c:v>477329</c:v>
                </c:pt>
                <c:pt idx="4">
                  <c:v>480751</c:v>
                </c:pt>
                <c:pt idx="5">
                  <c:v>482171</c:v>
                </c:pt>
                <c:pt idx="6">
                  <c:v>509858</c:v>
                </c:pt>
                <c:pt idx="7">
                  <c:v>489040</c:v>
                </c:pt>
                <c:pt idx="8">
                  <c:v>481644</c:v>
                </c:pt>
                <c:pt idx="9">
                  <c:v>497426</c:v>
                </c:pt>
                <c:pt idx="10">
                  <c:v>486306</c:v>
                </c:pt>
                <c:pt idx="11">
                  <c:v>599870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[2]graf!$B$11</c:f>
              <c:strCache>
                <c:ptCount val="1"/>
                <c:pt idx="0">
                  <c:v>príjmy od EAO spolu rok 2014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tar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508904802221413E-2"/>
                  <c:y val="2.326279657048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679254920000965E-2"/>
                  <c:y val="-1.595185278226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502483986883531E-2"/>
                  <c:y val="-3.1025001809565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0612629193832436E-3"/>
                  <c:y val="2.7037038614000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209245246040914E-2"/>
                  <c:y val="2.4957263401419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8418490492081828E-2"/>
                  <c:y val="3.6779125012618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260880437406069E-2"/>
                  <c:y val="-2.1016642864353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5352108651730108E-2"/>
                  <c:y val="-1.8858334433265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0532919451156413E-4"/>
                  <c:y val="-1.8858332425889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[2]graf!$C$4:$N$4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[2]graf!$C$11:$N$11</c:f>
              <c:numCache>
                <c:formatCode>General</c:formatCode>
                <c:ptCount val="12"/>
                <c:pt idx="0">
                  <c:v>503984</c:v>
                </c:pt>
                <c:pt idx="1">
                  <c:v>481528</c:v>
                </c:pt>
                <c:pt idx="2">
                  <c:v>475858</c:v>
                </c:pt>
                <c:pt idx="3">
                  <c:v>496840</c:v>
                </c:pt>
                <c:pt idx="4">
                  <c:v>503765</c:v>
                </c:pt>
                <c:pt idx="5">
                  <c:v>507774</c:v>
                </c:pt>
                <c:pt idx="6">
                  <c:v>535491</c:v>
                </c:pt>
                <c:pt idx="7">
                  <c:v>500166</c:v>
                </c:pt>
                <c:pt idx="8">
                  <c:v>506783</c:v>
                </c:pt>
                <c:pt idx="9">
                  <c:v>523153</c:v>
                </c:pt>
                <c:pt idx="10">
                  <c:v>505122</c:v>
                </c:pt>
                <c:pt idx="11">
                  <c:v>634410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32448"/>
        <c:axId val="206634368"/>
      </c:lineChart>
      <c:catAx>
        <c:axId val="20663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mesiace</a:t>
                </a:r>
              </a:p>
            </c:rich>
          </c:tx>
          <c:layout>
            <c:manualLayout>
              <c:xMode val="edge"/>
              <c:yMode val="edge"/>
              <c:x val="0.51183432953233787"/>
              <c:y val="0.84028192064227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066343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06634368"/>
        <c:scaling>
          <c:orientation val="minMax"/>
          <c:max val="675000"/>
          <c:min val="40500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141938140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06632448"/>
        <c:crosses val="autoZero"/>
        <c:crossBetween val="between"/>
        <c:majorUnit val="20000"/>
        <c:minorUnit val="20000"/>
      </c:valAx>
      <c:spPr>
        <a:solidFill>
          <a:schemeClr val="bg1"/>
        </a:solidFill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8463133284809989E-2"/>
          <c:y val="0.90078626936338846"/>
          <c:w val="0.92142335149282806"/>
          <c:h val="9.921373063661154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0</xdr:rowOff>
    </xdr:from>
    <xdr:to>
      <xdr:col>28</xdr:col>
      <xdr:colOff>238517</xdr:colOff>
      <xdr:row>64</xdr:row>
      <xdr:rowOff>143528</xdr:rowOff>
    </xdr:to>
    <xdr:graphicFrame macro="">
      <xdr:nvGraphicFramePr>
        <xdr:cNvPr id="3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/BA-KORSEPOVA_M/My%20Documents/martina%20excel/rozbor%20pr&#237;jmy%202015/Skuto&#269;nos&#357;%20pr&#237;jmy%20JANU&#193;R%20a&#382;%20apr&#237;l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A/BA-KORSEPOVA_M/My%20Documents/martina%20excel/skuto&#269;nos&#357;%202015/prezent&#225;cia%202015/graf%20%20skuto&#269;nos&#357;%202015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 č. 1"/>
      <sheetName val="I._III. 2015"/>
      <sheetName val="prijmy do prezentácie"/>
      <sheetName val="OS december 2014"/>
      <sheetName val="sankcie"/>
      <sheetName val="SDS"/>
      <sheetName val="pom RR"/>
      <sheetName val="RR"/>
      <sheetName val="ostatné príjmy"/>
      <sheetName val="6"/>
      <sheetName val="Z"/>
      <sheetName val="G1"/>
      <sheetName val="Hárok1"/>
      <sheetName val="G2"/>
      <sheetName val="text-tabuľka1"/>
      <sheetName val="tvorba fondov"/>
      <sheetName val="tabuľka text 2 EAO"/>
      <sheetName val="OS 2012"/>
      <sheetName val="graf"/>
      <sheetName val="graf (2)"/>
      <sheetName val="OS 31.8.2011"/>
    </sheetNames>
    <sheetDataSet>
      <sheetData sheetId="0"/>
      <sheetData sheetId="1">
        <row r="160">
          <cell r="F160">
            <v>518950</v>
          </cell>
          <cell r="G160">
            <v>506380</v>
          </cell>
          <cell r="I160">
            <v>512765</v>
          </cell>
          <cell r="K160">
            <v>524828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2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8">
          <cell r="B8" t="str">
            <v>rozpis rozpočtu príjmov na rok 2015</v>
          </cell>
          <cell r="C8">
            <v>522385.231387985</v>
          </cell>
          <cell r="D8">
            <v>500276.64982106898</v>
          </cell>
          <cell r="E8">
            <v>494290.57506233797</v>
          </cell>
          <cell r="F8">
            <v>515414.07220972399</v>
          </cell>
          <cell r="G8">
            <v>523080.29743599176</v>
          </cell>
          <cell r="H8">
            <v>527180.0955438466</v>
          </cell>
          <cell r="I8">
            <v>554751.49269863951</v>
          </cell>
          <cell r="J8">
            <v>520736.25775768998</v>
          </cell>
          <cell r="K8">
            <v>527069.43015797902</v>
          </cell>
          <cell r="L8">
            <v>543642.66853830602</v>
          </cell>
          <cell r="M8">
            <v>525614.96868359298</v>
          </cell>
          <cell r="N8">
            <v>662746.58570283698</v>
          </cell>
        </row>
        <row r="9">
          <cell r="B9" t="str">
            <v>príjmy od EAO spolu rok 2015</v>
          </cell>
          <cell r="C9">
            <v>518950</v>
          </cell>
          <cell r="D9">
            <v>506380</v>
          </cell>
          <cell r="E9">
            <v>512765</v>
          </cell>
          <cell r="F9">
            <v>524828</v>
          </cell>
          <cell r="G9">
            <v>528401</v>
          </cell>
        </row>
        <row r="10">
          <cell r="B10" t="str">
            <v>príjmy od EAO spolu rok 2013</v>
          </cell>
          <cell r="C10">
            <v>451707</v>
          </cell>
          <cell r="D10">
            <v>453534</v>
          </cell>
          <cell r="E10">
            <v>443416</v>
          </cell>
          <cell r="F10">
            <v>477329</v>
          </cell>
          <cell r="G10">
            <v>480751</v>
          </cell>
          <cell r="H10">
            <v>482171</v>
          </cell>
          <cell r="I10">
            <v>509858</v>
          </cell>
          <cell r="J10">
            <v>489040</v>
          </cell>
          <cell r="K10">
            <v>481644</v>
          </cell>
          <cell r="L10">
            <v>497426</v>
          </cell>
          <cell r="M10">
            <v>486306</v>
          </cell>
          <cell r="N10">
            <v>599870</v>
          </cell>
        </row>
        <row r="11">
          <cell r="B11" t="str">
            <v>príjmy od EAO spolu rok 2014</v>
          </cell>
          <cell r="C11">
            <v>503984</v>
          </cell>
          <cell r="D11">
            <v>481528</v>
          </cell>
          <cell r="E11">
            <v>475858</v>
          </cell>
          <cell r="F11">
            <v>496840</v>
          </cell>
          <cell r="G11">
            <v>503765</v>
          </cell>
          <cell r="H11">
            <v>507774</v>
          </cell>
          <cell r="I11">
            <v>535491</v>
          </cell>
          <cell r="J11">
            <v>500166</v>
          </cell>
          <cell r="K11">
            <v>506783</v>
          </cell>
          <cell r="L11">
            <v>523153</v>
          </cell>
          <cell r="M11">
            <v>505122</v>
          </cell>
          <cell r="N11">
            <v>634410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workbookViewId="0">
      <selection activeCell="E32" sqref="E32"/>
    </sheetView>
  </sheetViews>
  <sheetFormatPr defaultRowHeight="12.75" x14ac:dyDescent="0.2"/>
  <cols>
    <col min="1" max="1" width="9.140625" style="1"/>
    <col min="2" max="2" width="27" style="1" customWidth="1"/>
    <col min="3" max="3" width="14.42578125" style="1" customWidth="1"/>
    <col min="4" max="6" width="14.140625" style="1" customWidth="1"/>
    <col min="7" max="257" width="9.140625" style="1"/>
    <col min="258" max="258" width="27" style="1" customWidth="1"/>
    <col min="259" max="259" width="14.42578125" style="1" customWidth="1"/>
    <col min="260" max="262" width="14.140625" style="1" customWidth="1"/>
    <col min="263" max="513" width="9.140625" style="1"/>
    <col min="514" max="514" width="27" style="1" customWidth="1"/>
    <col min="515" max="515" width="14.42578125" style="1" customWidth="1"/>
    <col min="516" max="518" width="14.140625" style="1" customWidth="1"/>
    <col min="519" max="769" width="9.140625" style="1"/>
    <col min="770" max="770" width="27" style="1" customWidth="1"/>
    <col min="771" max="771" width="14.42578125" style="1" customWidth="1"/>
    <col min="772" max="774" width="14.140625" style="1" customWidth="1"/>
    <col min="775" max="1025" width="9.140625" style="1"/>
    <col min="1026" max="1026" width="27" style="1" customWidth="1"/>
    <col min="1027" max="1027" width="14.42578125" style="1" customWidth="1"/>
    <col min="1028" max="1030" width="14.140625" style="1" customWidth="1"/>
    <col min="1031" max="1281" width="9.140625" style="1"/>
    <col min="1282" max="1282" width="27" style="1" customWidth="1"/>
    <col min="1283" max="1283" width="14.42578125" style="1" customWidth="1"/>
    <col min="1284" max="1286" width="14.140625" style="1" customWidth="1"/>
    <col min="1287" max="1537" width="9.140625" style="1"/>
    <col min="1538" max="1538" width="27" style="1" customWidth="1"/>
    <col min="1539" max="1539" width="14.42578125" style="1" customWidth="1"/>
    <col min="1540" max="1542" width="14.140625" style="1" customWidth="1"/>
    <col min="1543" max="1793" width="9.140625" style="1"/>
    <col min="1794" max="1794" width="27" style="1" customWidth="1"/>
    <col min="1795" max="1795" width="14.42578125" style="1" customWidth="1"/>
    <col min="1796" max="1798" width="14.140625" style="1" customWidth="1"/>
    <col min="1799" max="2049" width="9.140625" style="1"/>
    <col min="2050" max="2050" width="27" style="1" customWidth="1"/>
    <col min="2051" max="2051" width="14.42578125" style="1" customWidth="1"/>
    <col min="2052" max="2054" width="14.140625" style="1" customWidth="1"/>
    <col min="2055" max="2305" width="9.140625" style="1"/>
    <col min="2306" max="2306" width="27" style="1" customWidth="1"/>
    <col min="2307" max="2307" width="14.42578125" style="1" customWidth="1"/>
    <col min="2308" max="2310" width="14.140625" style="1" customWidth="1"/>
    <col min="2311" max="2561" width="9.140625" style="1"/>
    <col min="2562" max="2562" width="27" style="1" customWidth="1"/>
    <col min="2563" max="2563" width="14.42578125" style="1" customWidth="1"/>
    <col min="2564" max="2566" width="14.140625" style="1" customWidth="1"/>
    <col min="2567" max="2817" width="9.140625" style="1"/>
    <col min="2818" max="2818" width="27" style="1" customWidth="1"/>
    <col min="2819" max="2819" width="14.42578125" style="1" customWidth="1"/>
    <col min="2820" max="2822" width="14.140625" style="1" customWidth="1"/>
    <col min="2823" max="3073" width="9.140625" style="1"/>
    <col min="3074" max="3074" width="27" style="1" customWidth="1"/>
    <col min="3075" max="3075" width="14.42578125" style="1" customWidth="1"/>
    <col min="3076" max="3078" width="14.140625" style="1" customWidth="1"/>
    <col min="3079" max="3329" width="9.140625" style="1"/>
    <col min="3330" max="3330" width="27" style="1" customWidth="1"/>
    <col min="3331" max="3331" width="14.42578125" style="1" customWidth="1"/>
    <col min="3332" max="3334" width="14.140625" style="1" customWidth="1"/>
    <col min="3335" max="3585" width="9.140625" style="1"/>
    <col min="3586" max="3586" width="27" style="1" customWidth="1"/>
    <col min="3587" max="3587" width="14.42578125" style="1" customWidth="1"/>
    <col min="3588" max="3590" width="14.140625" style="1" customWidth="1"/>
    <col min="3591" max="3841" width="9.140625" style="1"/>
    <col min="3842" max="3842" width="27" style="1" customWidth="1"/>
    <col min="3843" max="3843" width="14.42578125" style="1" customWidth="1"/>
    <col min="3844" max="3846" width="14.140625" style="1" customWidth="1"/>
    <col min="3847" max="4097" width="9.140625" style="1"/>
    <col min="4098" max="4098" width="27" style="1" customWidth="1"/>
    <col min="4099" max="4099" width="14.42578125" style="1" customWidth="1"/>
    <col min="4100" max="4102" width="14.140625" style="1" customWidth="1"/>
    <col min="4103" max="4353" width="9.140625" style="1"/>
    <col min="4354" max="4354" width="27" style="1" customWidth="1"/>
    <col min="4355" max="4355" width="14.42578125" style="1" customWidth="1"/>
    <col min="4356" max="4358" width="14.140625" style="1" customWidth="1"/>
    <col min="4359" max="4609" width="9.140625" style="1"/>
    <col min="4610" max="4610" width="27" style="1" customWidth="1"/>
    <col min="4611" max="4611" width="14.42578125" style="1" customWidth="1"/>
    <col min="4612" max="4614" width="14.140625" style="1" customWidth="1"/>
    <col min="4615" max="4865" width="9.140625" style="1"/>
    <col min="4866" max="4866" width="27" style="1" customWidth="1"/>
    <col min="4867" max="4867" width="14.42578125" style="1" customWidth="1"/>
    <col min="4868" max="4870" width="14.140625" style="1" customWidth="1"/>
    <col min="4871" max="5121" width="9.140625" style="1"/>
    <col min="5122" max="5122" width="27" style="1" customWidth="1"/>
    <col min="5123" max="5123" width="14.42578125" style="1" customWidth="1"/>
    <col min="5124" max="5126" width="14.140625" style="1" customWidth="1"/>
    <col min="5127" max="5377" width="9.140625" style="1"/>
    <col min="5378" max="5378" width="27" style="1" customWidth="1"/>
    <col min="5379" max="5379" width="14.42578125" style="1" customWidth="1"/>
    <col min="5380" max="5382" width="14.140625" style="1" customWidth="1"/>
    <col min="5383" max="5633" width="9.140625" style="1"/>
    <col min="5634" max="5634" width="27" style="1" customWidth="1"/>
    <col min="5635" max="5635" width="14.42578125" style="1" customWidth="1"/>
    <col min="5636" max="5638" width="14.140625" style="1" customWidth="1"/>
    <col min="5639" max="5889" width="9.140625" style="1"/>
    <col min="5890" max="5890" width="27" style="1" customWidth="1"/>
    <col min="5891" max="5891" width="14.42578125" style="1" customWidth="1"/>
    <col min="5892" max="5894" width="14.140625" style="1" customWidth="1"/>
    <col min="5895" max="6145" width="9.140625" style="1"/>
    <col min="6146" max="6146" width="27" style="1" customWidth="1"/>
    <col min="6147" max="6147" width="14.42578125" style="1" customWidth="1"/>
    <col min="6148" max="6150" width="14.140625" style="1" customWidth="1"/>
    <col min="6151" max="6401" width="9.140625" style="1"/>
    <col min="6402" max="6402" width="27" style="1" customWidth="1"/>
    <col min="6403" max="6403" width="14.42578125" style="1" customWidth="1"/>
    <col min="6404" max="6406" width="14.140625" style="1" customWidth="1"/>
    <col min="6407" max="6657" width="9.140625" style="1"/>
    <col min="6658" max="6658" width="27" style="1" customWidth="1"/>
    <col min="6659" max="6659" width="14.42578125" style="1" customWidth="1"/>
    <col min="6660" max="6662" width="14.140625" style="1" customWidth="1"/>
    <col min="6663" max="6913" width="9.140625" style="1"/>
    <col min="6914" max="6914" width="27" style="1" customWidth="1"/>
    <col min="6915" max="6915" width="14.42578125" style="1" customWidth="1"/>
    <col min="6916" max="6918" width="14.140625" style="1" customWidth="1"/>
    <col min="6919" max="7169" width="9.140625" style="1"/>
    <col min="7170" max="7170" width="27" style="1" customWidth="1"/>
    <col min="7171" max="7171" width="14.42578125" style="1" customWidth="1"/>
    <col min="7172" max="7174" width="14.140625" style="1" customWidth="1"/>
    <col min="7175" max="7425" width="9.140625" style="1"/>
    <col min="7426" max="7426" width="27" style="1" customWidth="1"/>
    <col min="7427" max="7427" width="14.42578125" style="1" customWidth="1"/>
    <col min="7428" max="7430" width="14.140625" style="1" customWidth="1"/>
    <col min="7431" max="7681" width="9.140625" style="1"/>
    <col min="7682" max="7682" width="27" style="1" customWidth="1"/>
    <col min="7683" max="7683" width="14.42578125" style="1" customWidth="1"/>
    <col min="7684" max="7686" width="14.140625" style="1" customWidth="1"/>
    <col min="7687" max="7937" width="9.140625" style="1"/>
    <col min="7938" max="7938" width="27" style="1" customWidth="1"/>
    <col min="7939" max="7939" width="14.42578125" style="1" customWidth="1"/>
    <col min="7940" max="7942" width="14.140625" style="1" customWidth="1"/>
    <col min="7943" max="8193" width="9.140625" style="1"/>
    <col min="8194" max="8194" width="27" style="1" customWidth="1"/>
    <col min="8195" max="8195" width="14.42578125" style="1" customWidth="1"/>
    <col min="8196" max="8198" width="14.140625" style="1" customWidth="1"/>
    <col min="8199" max="8449" width="9.140625" style="1"/>
    <col min="8450" max="8450" width="27" style="1" customWidth="1"/>
    <col min="8451" max="8451" width="14.42578125" style="1" customWidth="1"/>
    <col min="8452" max="8454" width="14.140625" style="1" customWidth="1"/>
    <col min="8455" max="8705" width="9.140625" style="1"/>
    <col min="8706" max="8706" width="27" style="1" customWidth="1"/>
    <col min="8707" max="8707" width="14.42578125" style="1" customWidth="1"/>
    <col min="8708" max="8710" width="14.140625" style="1" customWidth="1"/>
    <col min="8711" max="8961" width="9.140625" style="1"/>
    <col min="8962" max="8962" width="27" style="1" customWidth="1"/>
    <col min="8963" max="8963" width="14.42578125" style="1" customWidth="1"/>
    <col min="8964" max="8966" width="14.140625" style="1" customWidth="1"/>
    <col min="8967" max="9217" width="9.140625" style="1"/>
    <col min="9218" max="9218" width="27" style="1" customWidth="1"/>
    <col min="9219" max="9219" width="14.42578125" style="1" customWidth="1"/>
    <col min="9220" max="9222" width="14.140625" style="1" customWidth="1"/>
    <col min="9223" max="9473" width="9.140625" style="1"/>
    <col min="9474" max="9474" width="27" style="1" customWidth="1"/>
    <col min="9475" max="9475" width="14.42578125" style="1" customWidth="1"/>
    <col min="9476" max="9478" width="14.140625" style="1" customWidth="1"/>
    <col min="9479" max="9729" width="9.140625" style="1"/>
    <col min="9730" max="9730" width="27" style="1" customWidth="1"/>
    <col min="9731" max="9731" width="14.42578125" style="1" customWidth="1"/>
    <col min="9732" max="9734" width="14.140625" style="1" customWidth="1"/>
    <col min="9735" max="9985" width="9.140625" style="1"/>
    <col min="9986" max="9986" width="27" style="1" customWidth="1"/>
    <col min="9987" max="9987" width="14.42578125" style="1" customWidth="1"/>
    <col min="9988" max="9990" width="14.140625" style="1" customWidth="1"/>
    <col min="9991" max="10241" width="9.140625" style="1"/>
    <col min="10242" max="10242" width="27" style="1" customWidth="1"/>
    <col min="10243" max="10243" width="14.42578125" style="1" customWidth="1"/>
    <col min="10244" max="10246" width="14.140625" style="1" customWidth="1"/>
    <col min="10247" max="10497" width="9.140625" style="1"/>
    <col min="10498" max="10498" width="27" style="1" customWidth="1"/>
    <col min="10499" max="10499" width="14.42578125" style="1" customWidth="1"/>
    <col min="10500" max="10502" width="14.140625" style="1" customWidth="1"/>
    <col min="10503" max="10753" width="9.140625" style="1"/>
    <col min="10754" max="10754" width="27" style="1" customWidth="1"/>
    <col min="10755" max="10755" width="14.42578125" style="1" customWidth="1"/>
    <col min="10756" max="10758" width="14.140625" style="1" customWidth="1"/>
    <col min="10759" max="11009" width="9.140625" style="1"/>
    <col min="11010" max="11010" width="27" style="1" customWidth="1"/>
    <col min="11011" max="11011" width="14.42578125" style="1" customWidth="1"/>
    <col min="11012" max="11014" width="14.140625" style="1" customWidth="1"/>
    <col min="11015" max="11265" width="9.140625" style="1"/>
    <col min="11266" max="11266" width="27" style="1" customWidth="1"/>
    <col min="11267" max="11267" width="14.42578125" style="1" customWidth="1"/>
    <col min="11268" max="11270" width="14.140625" style="1" customWidth="1"/>
    <col min="11271" max="11521" width="9.140625" style="1"/>
    <col min="11522" max="11522" width="27" style="1" customWidth="1"/>
    <col min="11523" max="11523" width="14.42578125" style="1" customWidth="1"/>
    <col min="11524" max="11526" width="14.140625" style="1" customWidth="1"/>
    <col min="11527" max="11777" width="9.140625" style="1"/>
    <col min="11778" max="11778" width="27" style="1" customWidth="1"/>
    <col min="11779" max="11779" width="14.42578125" style="1" customWidth="1"/>
    <col min="11780" max="11782" width="14.140625" style="1" customWidth="1"/>
    <col min="11783" max="12033" width="9.140625" style="1"/>
    <col min="12034" max="12034" width="27" style="1" customWidth="1"/>
    <col min="12035" max="12035" width="14.42578125" style="1" customWidth="1"/>
    <col min="12036" max="12038" width="14.140625" style="1" customWidth="1"/>
    <col min="12039" max="12289" width="9.140625" style="1"/>
    <col min="12290" max="12290" width="27" style="1" customWidth="1"/>
    <col min="12291" max="12291" width="14.42578125" style="1" customWidth="1"/>
    <col min="12292" max="12294" width="14.140625" style="1" customWidth="1"/>
    <col min="12295" max="12545" width="9.140625" style="1"/>
    <col min="12546" max="12546" width="27" style="1" customWidth="1"/>
    <col min="12547" max="12547" width="14.42578125" style="1" customWidth="1"/>
    <col min="12548" max="12550" width="14.140625" style="1" customWidth="1"/>
    <col min="12551" max="12801" width="9.140625" style="1"/>
    <col min="12802" max="12802" width="27" style="1" customWidth="1"/>
    <col min="12803" max="12803" width="14.42578125" style="1" customWidth="1"/>
    <col min="12804" max="12806" width="14.140625" style="1" customWidth="1"/>
    <col min="12807" max="13057" width="9.140625" style="1"/>
    <col min="13058" max="13058" width="27" style="1" customWidth="1"/>
    <col min="13059" max="13059" width="14.42578125" style="1" customWidth="1"/>
    <col min="13060" max="13062" width="14.140625" style="1" customWidth="1"/>
    <col min="13063" max="13313" width="9.140625" style="1"/>
    <col min="13314" max="13314" width="27" style="1" customWidth="1"/>
    <col min="13315" max="13315" width="14.42578125" style="1" customWidth="1"/>
    <col min="13316" max="13318" width="14.140625" style="1" customWidth="1"/>
    <col min="13319" max="13569" width="9.140625" style="1"/>
    <col min="13570" max="13570" width="27" style="1" customWidth="1"/>
    <col min="13571" max="13571" width="14.42578125" style="1" customWidth="1"/>
    <col min="13572" max="13574" width="14.140625" style="1" customWidth="1"/>
    <col min="13575" max="13825" width="9.140625" style="1"/>
    <col min="13826" max="13826" width="27" style="1" customWidth="1"/>
    <col min="13827" max="13827" width="14.42578125" style="1" customWidth="1"/>
    <col min="13828" max="13830" width="14.140625" style="1" customWidth="1"/>
    <col min="13831" max="14081" width="9.140625" style="1"/>
    <col min="14082" max="14082" width="27" style="1" customWidth="1"/>
    <col min="14083" max="14083" width="14.42578125" style="1" customWidth="1"/>
    <col min="14084" max="14086" width="14.140625" style="1" customWidth="1"/>
    <col min="14087" max="14337" width="9.140625" style="1"/>
    <col min="14338" max="14338" width="27" style="1" customWidth="1"/>
    <col min="14339" max="14339" width="14.42578125" style="1" customWidth="1"/>
    <col min="14340" max="14342" width="14.140625" style="1" customWidth="1"/>
    <col min="14343" max="14593" width="9.140625" style="1"/>
    <col min="14594" max="14594" width="27" style="1" customWidth="1"/>
    <col min="14595" max="14595" width="14.42578125" style="1" customWidth="1"/>
    <col min="14596" max="14598" width="14.140625" style="1" customWidth="1"/>
    <col min="14599" max="14849" width="9.140625" style="1"/>
    <col min="14850" max="14850" width="27" style="1" customWidth="1"/>
    <col min="14851" max="14851" width="14.42578125" style="1" customWidth="1"/>
    <col min="14852" max="14854" width="14.140625" style="1" customWidth="1"/>
    <col min="14855" max="15105" width="9.140625" style="1"/>
    <col min="15106" max="15106" width="27" style="1" customWidth="1"/>
    <col min="15107" max="15107" width="14.42578125" style="1" customWidth="1"/>
    <col min="15108" max="15110" width="14.140625" style="1" customWidth="1"/>
    <col min="15111" max="15361" width="9.140625" style="1"/>
    <col min="15362" max="15362" width="27" style="1" customWidth="1"/>
    <col min="15363" max="15363" width="14.42578125" style="1" customWidth="1"/>
    <col min="15364" max="15366" width="14.140625" style="1" customWidth="1"/>
    <col min="15367" max="15617" width="9.140625" style="1"/>
    <col min="15618" max="15618" width="27" style="1" customWidth="1"/>
    <col min="15619" max="15619" width="14.42578125" style="1" customWidth="1"/>
    <col min="15620" max="15622" width="14.140625" style="1" customWidth="1"/>
    <col min="15623" max="15873" width="9.140625" style="1"/>
    <col min="15874" max="15874" width="27" style="1" customWidth="1"/>
    <col min="15875" max="15875" width="14.42578125" style="1" customWidth="1"/>
    <col min="15876" max="15878" width="14.140625" style="1" customWidth="1"/>
    <col min="15879" max="16129" width="9.140625" style="1"/>
    <col min="16130" max="16130" width="27" style="1" customWidth="1"/>
    <col min="16131" max="16131" width="14.42578125" style="1" customWidth="1"/>
    <col min="16132" max="16134" width="14.140625" style="1" customWidth="1"/>
    <col min="16135" max="16384" width="9.140625" style="1"/>
  </cols>
  <sheetData>
    <row r="1" spans="2:7" x14ac:dyDescent="0.2">
      <c r="F1" s="2" t="s">
        <v>1</v>
      </c>
    </row>
    <row r="4" spans="2:7" x14ac:dyDescent="0.2">
      <c r="B4" s="3" t="s">
        <v>2</v>
      </c>
    </row>
    <row r="5" spans="2:7" x14ac:dyDescent="0.2">
      <c r="B5" s="3" t="s">
        <v>3</v>
      </c>
    </row>
    <row r="7" spans="2:7" ht="12" customHeight="1" x14ac:dyDescent="0.2">
      <c r="B7" s="1" t="s">
        <v>4</v>
      </c>
    </row>
    <row r="8" spans="2:7" ht="12" customHeight="1" x14ac:dyDescent="0.2"/>
    <row r="9" spans="2:7" ht="12" customHeight="1" x14ac:dyDescent="0.2">
      <c r="F9" s="2" t="s">
        <v>5</v>
      </c>
    </row>
    <row r="10" spans="2:7" x14ac:dyDescent="0.2">
      <c r="B10" s="16" t="s">
        <v>6</v>
      </c>
      <c r="C10" s="18" t="s">
        <v>7</v>
      </c>
      <c r="D10" s="19"/>
      <c r="E10" s="18" t="s">
        <v>8</v>
      </c>
      <c r="F10" s="19"/>
    </row>
    <row r="11" spans="2:7" x14ac:dyDescent="0.2">
      <c r="B11" s="17"/>
      <c r="C11" s="4">
        <v>2014</v>
      </c>
      <c r="D11" s="4">
        <v>2015</v>
      </c>
      <c r="E11" s="4" t="s">
        <v>9</v>
      </c>
      <c r="F11" s="4" t="s">
        <v>10</v>
      </c>
    </row>
    <row r="12" spans="2:7" ht="15.75" customHeight="1" x14ac:dyDescent="0.2">
      <c r="B12" s="5" t="s">
        <v>11</v>
      </c>
      <c r="C12" s="6">
        <v>503984</v>
      </c>
      <c r="D12" s="6">
        <f>+'[1]I._III. 2015'!F160</f>
        <v>518950</v>
      </c>
      <c r="E12" s="6">
        <f t="shared" ref="E12:E16" si="0">+D12-C12</f>
        <v>14966</v>
      </c>
      <c r="F12" s="7">
        <f t="shared" ref="F12:F16" si="1">+D12/C12*100</f>
        <v>102.96953871551477</v>
      </c>
      <c r="G12" s="8"/>
    </row>
    <row r="13" spans="2:7" ht="15.75" customHeight="1" x14ac:dyDescent="0.2">
      <c r="B13" s="5" t="s">
        <v>12</v>
      </c>
      <c r="C13" s="6">
        <v>481528</v>
      </c>
      <c r="D13" s="6">
        <f>+'[1]I._III. 2015'!G160</f>
        <v>506380</v>
      </c>
      <c r="E13" s="6">
        <f t="shared" si="0"/>
        <v>24852</v>
      </c>
      <c r="F13" s="7">
        <f t="shared" si="1"/>
        <v>105.16107059194897</v>
      </c>
      <c r="G13" s="8"/>
    </row>
    <row r="14" spans="2:7" ht="15.75" customHeight="1" x14ac:dyDescent="0.2">
      <c r="B14" s="5" t="s">
        <v>13</v>
      </c>
      <c r="C14" s="6">
        <v>475858</v>
      </c>
      <c r="D14" s="6">
        <f>+'[1]I._III. 2015'!I160</f>
        <v>512765</v>
      </c>
      <c r="E14" s="6">
        <f t="shared" si="0"/>
        <v>36907</v>
      </c>
      <c r="F14" s="7">
        <f t="shared" si="1"/>
        <v>107.75588515901802</v>
      </c>
      <c r="G14" s="8"/>
    </row>
    <row r="15" spans="2:7" ht="15.75" customHeight="1" x14ac:dyDescent="0.2">
      <c r="B15" s="5" t="s">
        <v>14</v>
      </c>
      <c r="C15" s="6">
        <v>496840</v>
      </c>
      <c r="D15" s="6">
        <f>+'[1]I._III. 2015'!K160</f>
        <v>524828</v>
      </c>
      <c r="E15" s="6">
        <f t="shared" si="0"/>
        <v>27988</v>
      </c>
      <c r="F15" s="7">
        <f t="shared" si="1"/>
        <v>105.63320183560101</v>
      </c>
      <c r="G15" s="8"/>
    </row>
    <row r="16" spans="2:7" ht="15.75" customHeight="1" x14ac:dyDescent="0.2">
      <c r="B16" s="5" t="s">
        <v>15</v>
      </c>
      <c r="C16" s="6">
        <v>503765</v>
      </c>
      <c r="D16" s="9">
        <v>528401</v>
      </c>
      <c r="E16" s="6">
        <f>+D16-C16</f>
        <v>24636</v>
      </c>
      <c r="F16" s="7">
        <f t="shared" si="1"/>
        <v>104.89037547269065</v>
      </c>
      <c r="G16" s="8"/>
    </row>
    <row r="17" spans="2:7" ht="15.75" customHeight="1" x14ac:dyDescent="0.2">
      <c r="B17" s="5" t="s">
        <v>16</v>
      </c>
      <c r="C17" s="6">
        <f>SUM(C12:C16)</f>
        <v>2461975</v>
      </c>
      <c r="D17" s="6">
        <f>SUM(D12:D16)</f>
        <v>2591324</v>
      </c>
      <c r="E17" s="6">
        <f>SUM(E12:E16)</f>
        <v>129349</v>
      </c>
      <c r="F17" s="7">
        <f>+D17/C17*100</f>
        <v>105.25387138374678</v>
      </c>
      <c r="G17" s="8"/>
    </row>
    <row r="18" spans="2:7" s="11" customFormat="1" x14ac:dyDescent="0.2">
      <c r="B18" s="1"/>
      <c r="D18" s="12"/>
      <c r="E18" s="12"/>
      <c r="F18" s="12"/>
      <c r="G18" s="12"/>
    </row>
    <row r="19" spans="2:7" x14ac:dyDescent="0.2">
      <c r="C19" s="11"/>
      <c r="D19" s="8"/>
      <c r="E19" s="8"/>
    </row>
    <row r="21" spans="2:7" x14ac:dyDescent="0.2">
      <c r="D21" s="8"/>
      <c r="E21" s="8"/>
    </row>
    <row r="22" spans="2:7" ht="12" customHeight="1" x14ac:dyDescent="0.2">
      <c r="B22" s="1" t="s">
        <v>17</v>
      </c>
      <c r="E22" s="8"/>
    </row>
    <row r="23" spans="2:7" ht="12" customHeight="1" x14ac:dyDescent="0.2"/>
    <row r="24" spans="2:7" ht="12" customHeight="1" x14ac:dyDescent="0.2">
      <c r="D24" s="8"/>
      <c r="F24" s="2" t="s">
        <v>5</v>
      </c>
    </row>
    <row r="25" spans="2:7" x14ac:dyDescent="0.2">
      <c r="B25" s="16" t="s">
        <v>6</v>
      </c>
      <c r="C25" s="20" t="s">
        <v>18</v>
      </c>
      <c r="D25" s="22" t="s">
        <v>19</v>
      </c>
      <c r="E25" s="23" t="s">
        <v>20</v>
      </c>
      <c r="F25" s="20" t="s">
        <v>21</v>
      </c>
    </row>
    <row r="26" spans="2:7" x14ac:dyDescent="0.2">
      <c r="B26" s="17"/>
      <c r="C26" s="21"/>
      <c r="D26" s="22"/>
      <c r="E26" s="24"/>
      <c r="F26" s="21"/>
    </row>
    <row r="27" spans="2:7" ht="15.75" customHeight="1" x14ac:dyDescent="0.2">
      <c r="B27" s="5" t="s">
        <v>11</v>
      </c>
      <c r="C27" s="10">
        <v>522386.23138798471</v>
      </c>
      <c r="D27" s="6">
        <f>+D12</f>
        <v>518950</v>
      </c>
      <c r="E27" s="6">
        <f>+D27-C27</f>
        <v>-3436.2313879847061</v>
      </c>
      <c r="F27" s="7">
        <f>+D27/C27*100</f>
        <v>99.342204832073264</v>
      </c>
    </row>
    <row r="28" spans="2:7" ht="15.75" customHeight="1" x14ac:dyDescent="0.2">
      <c r="B28" s="5" t="s">
        <v>12</v>
      </c>
      <c r="C28" s="10">
        <v>500277.64982106921</v>
      </c>
      <c r="D28" s="6">
        <f>+D13</f>
        <v>506380</v>
      </c>
      <c r="E28" s="6">
        <f t="shared" ref="E28:E30" si="2">+D28-C28</f>
        <v>6102.350178930792</v>
      </c>
      <c r="F28" s="7">
        <f t="shared" ref="F28:F31" si="3">+D28/C28*100</f>
        <v>101.21979268534452</v>
      </c>
    </row>
    <row r="29" spans="2:7" ht="15.75" customHeight="1" x14ac:dyDescent="0.2">
      <c r="B29" s="5" t="s">
        <v>13</v>
      </c>
      <c r="C29" s="10">
        <v>494291.57506233838</v>
      </c>
      <c r="D29" s="6">
        <f>+D14</f>
        <v>512765</v>
      </c>
      <c r="E29" s="6">
        <f t="shared" si="2"/>
        <v>18473.424937661621</v>
      </c>
      <c r="F29" s="7">
        <f t="shared" si="3"/>
        <v>103.73735379473781</v>
      </c>
      <c r="G29" s="8"/>
    </row>
    <row r="30" spans="2:7" ht="15.75" customHeight="1" x14ac:dyDescent="0.2">
      <c r="B30" s="5" t="s">
        <v>14</v>
      </c>
      <c r="C30" s="6">
        <v>515415.07220972405</v>
      </c>
      <c r="D30" s="6">
        <f>+D15</f>
        <v>524828</v>
      </c>
      <c r="E30" s="6">
        <f t="shared" si="2"/>
        <v>9412.9277902759495</v>
      </c>
      <c r="F30" s="7">
        <f t="shared" si="3"/>
        <v>101.82628104954713</v>
      </c>
      <c r="G30" s="8"/>
    </row>
    <row r="31" spans="2:7" ht="15.75" customHeight="1" x14ac:dyDescent="0.2">
      <c r="B31" s="5" t="s">
        <v>15</v>
      </c>
      <c r="C31" s="6">
        <v>523080.2974359917</v>
      </c>
      <c r="D31" s="6">
        <f>+D16</f>
        <v>528401</v>
      </c>
      <c r="E31" s="6">
        <f>+D31-C31</f>
        <v>5320.7025640083011</v>
      </c>
      <c r="F31" s="7">
        <f t="shared" si="3"/>
        <v>101.01718657538605</v>
      </c>
    </row>
    <row r="32" spans="2:7" ht="15.75" customHeight="1" x14ac:dyDescent="0.2">
      <c r="B32" s="5" t="s">
        <v>16</v>
      </c>
      <c r="C32" s="6">
        <f>SUM(C27:C31)</f>
        <v>2555450.825917108</v>
      </c>
      <c r="D32" s="6">
        <f t="shared" ref="D32:E32" si="4">SUM(D27:D31)</f>
        <v>2591324</v>
      </c>
      <c r="E32" s="6">
        <f t="shared" si="4"/>
        <v>35873.174082891957</v>
      </c>
      <c r="F32" s="7">
        <f>+D32/C32*100</f>
        <v>101.40379042785995</v>
      </c>
    </row>
    <row r="33" spans="1:6" x14ac:dyDescent="0.2">
      <c r="A33" s="11"/>
      <c r="B33" s="13"/>
      <c r="D33" s="14"/>
      <c r="E33" s="14"/>
      <c r="F33" s="15"/>
    </row>
    <row r="34" spans="1:6" x14ac:dyDescent="0.2">
      <c r="B34" s="13"/>
      <c r="C34" s="14"/>
      <c r="D34" s="11"/>
      <c r="E34" s="12"/>
    </row>
    <row r="35" spans="1:6" x14ac:dyDescent="0.2">
      <c r="B35" s="13"/>
      <c r="C35" s="11"/>
      <c r="D35" s="12"/>
      <c r="E35" s="12"/>
      <c r="F35" s="11"/>
    </row>
    <row r="36" spans="1:6" x14ac:dyDescent="0.2">
      <c r="C36" s="12"/>
      <c r="D36" s="12"/>
      <c r="E36" s="11"/>
      <c r="F36" s="11"/>
    </row>
    <row r="37" spans="1:6" x14ac:dyDescent="0.2">
      <c r="C37" s="11"/>
      <c r="E37" s="12"/>
      <c r="F37" s="11"/>
    </row>
    <row r="38" spans="1:6" x14ac:dyDescent="0.2">
      <c r="C38" s="11"/>
      <c r="D38" s="11"/>
      <c r="E38" s="11"/>
      <c r="F38" s="11"/>
    </row>
    <row r="40" spans="1:6" x14ac:dyDescent="0.2">
      <c r="C40" s="8"/>
      <c r="D40" s="12"/>
    </row>
  </sheetData>
  <mergeCells count="8">
    <mergeCell ref="B10:B11"/>
    <mergeCell ref="C10:D10"/>
    <mergeCell ref="E10:F10"/>
    <mergeCell ref="B25:B26"/>
    <mergeCell ref="C25:C26"/>
    <mergeCell ref="D25:D26"/>
    <mergeCell ref="E25:E26"/>
    <mergeCell ref="F25:F2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AC8"/>
  <sheetViews>
    <sheetView tabSelected="1" topLeftCell="A31" workbookViewId="0">
      <selection activeCell="G76" sqref="G76"/>
    </sheetView>
  </sheetViews>
  <sheetFormatPr defaultRowHeight="15" x14ac:dyDescent="0.25"/>
  <sheetData>
    <row r="1" spans="4:29" x14ac:dyDescent="0.25">
      <c r="AC1" t="s">
        <v>22</v>
      </c>
    </row>
    <row r="7" spans="4:29" ht="15.75" x14ac:dyDescent="0.25">
      <c r="D7" s="25" t="s">
        <v>23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spans="4:29" ht="15.75" x14ac:dyDescent="0.25">
      <c r="D8" s="25" t="s">
        <v>0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</sheetData>
  <mergeCells count="2">
    <mergeCell ref="D7:Y7"/>
    <mergeCell ref="D8:Y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tabuľka</vt:lpstr>
      <vt:lpstr>graf</vt:lpstr>
    </vt:vector>
  </TitlesOfParts>
  <Company>Sociálna poisťovňa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SP</cp:lastModifiedBy>
  <cp:lastPrinted>2015-06-11T13:14:40Z</cp:lastPrinted>
  <dcterms:created xsi:type="dcterms:W3CDTF">2015-06-01T07:53:27Z</dcterms:created>
  <dcterms:modified xsi:type="dcterms:W3CDTF">2015-06-11T13:27:56Z</dcterms:modified>
</cp:coreProperties>
</file>