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-users\users\BA\BA-BARDIOVSKY_V\My Documents\SuboryPlocha\Porada riaditeľov\22052018\Šteffeková\"/>
    </mc:Choice>
  </mc:AlternateContent>
  <bookViews>
    <workbookView xWindow="480" yWindow="570" windowWidth="10425" windowHeight="6045" tabRatio="893" firstSheet="7" activeTab="8"/>
  </bookViews>
  <sheets>
    <sheet name="Súhrnná bilancia" sheetId="6" r:id="rId1"/>
    <sheet name="Vývoj príjmov" sheetId="242" r:id="rId2"/>
    <sheet name="Príjmy rozdelenie" sheetId="5" r:id="rId3"/>
    <sheet name="Zamest.-nepredpis. poistné" sheetId="263" r:id="rId4"/>
    <sheet name=" SZČO - nepredpis. poistné" sheetId="264" r:id="rId5"/>
    <sheet name="Vývoj pohľadávok" sheetId="265" r:id="rId6"/>
    <sheet name="graf pohľadávky" sheetId="266" r:id="rId7"/>
    <sheet name="stav poh.podľa poboč._4_18" sheetId="267" r:id="rId8"/>
    <sheet name="Správny výkon" sheetId="268" r:id="rId9"/>
    <sheet name="Vydané rozhodnutia SK " sheetId="269" r:id="rId10"/>
    <sheet name="Pohľadávky voči  ZZ" sheetId="270" r:id="rId11"/>
    <sheet name="Pohľadávky podľa pobočiek ZZ" sheetId="271" r:id="rId12"/>
    <sheet name="V po fondoch podrobne " sheetId="158" r:id="rId13"/>
    <sheet name="V delenie mesačne " sheetId="159" r:id="rId14"/>
    <sheet name="P a V hradené štátom" sheetId="204" r:id="rId15"/>
    <sheet name="zostatky na účtoch" sheetId="243" r:id="rId16"/>
    <sheet name="2017 a 2018" sheetId="272" r:id="rId17"/>
    <sheet name="Graf" sheetId="273" r:id="rId18"/>
    <sheet name="SF" sheetId="274" r:id="rId19"/>
    <sheet name="Objednávky a faktúry" sheetId="275" r:id="rId20"/>
    <sheet name="600" sheetId="276" r:id="rId21"/>
    <sheet name="700" sheetId="277" r:id="rId22"/>
    <sheet name="600 ústredie" sheetId="278" r:id="rId23"/>
    <sheet name="URR" sheetId="279" r:id="rId24"/>
    <sheet name="Hárok2" sheetId="23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_____________________________________________________col8">#REF!</definedName>
    <definedName name="________________________________________________________col8">#REF!</definedName>
    <definedName name="_______________________________________________________col8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7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7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7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7">#REF!</definedName>
    <definedName name="_______________________________tab33" localSheetId="7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6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1" hidden="1">'Pohľadávky podľa pobočiek ZZ'!#REF!</definedName>
    <definedName name="_tab2">#REF!</definedName>
    <definedName name="_tab33">#REF!</definedName>
    <definedName name="a" localSheetId="20">#REF!</definedName>
    <definedName name="a" localSheetId="22">#REF!</definedName>
    <definedName name="a" localSheetId="21">#REF!</definedName>
    <definedName name="a" localSheetId="6">#REF!</definedName>
    <definedName name="a" localSheetId="19">#REF!</definedName>
    <definedName name="a" localSheetId="7">#REF!</definedName>
    <definedName name="a">#REF!</definedName>
    <definedName name="aa" localSheetId="7">'[1]Budoucí hodnota - zadání'!#REF!</definedName>
    <definedName name="aa">'[1]Budoucí hodnota - zadání'!#REF!</definedName>
    <definedName name="aaa" localSheetId="7">#REF!</definedName>
    <definedName name="aaa">#REF!</definedName>
    <definedName name="aaaaaaa" localSheetId="20">#REF!</definedName>
    <definedName name="aaaaaaa" localSheetId="22">#REF!</definedName>
    <definedName name="aaaaaaa" localSheetId="21">#REF!</definedName>
    <definedName name="aaaaaaa" localSheetId="19">#REF!</definedName>
    <definedName name="aaaaaaa">#REF!</definedName>
    <definedName name="aaaaaaaaaaaaa" localSheetId="20">#REF!</definedName>
    <definedName name="aaaaaaaaaaaaa" localSheetId="22">#REF!</definedName>
    <definedName name="aaaaaaaaaaaaa" localSheetId="21">#REF!</definedName>
    <definedName name="aaaaaaaaaaaaa" localSheetId="19">#REF!</definedName>
    <definedName name="aaaaaaaaaaaaa">#REF!</definedName>
    <definedName name="aaaaaaaaaaaaaaa" localSheetId="20">#REF!</definedName>
    <definedName name="aaaaaaaaaaaaaaa" localSheetId="22">#REF!</definedName>
    <definedName name="aaaaaaaaaaaaaaa" localSheetId="21">#REF!</definedName>
    <definedName name="aaaaaaaaaaaaaaa" localSheetId="19">#REF!</definedName>
    <definedName name="aaaaaaaaaaaaaaa">#REF!</definedName>
    <definedName name="ab" localSheetId="7">#REF!</definedName>
    <definedName name="ab">#REF!</definedName>
    <definedName name="ä" localSheetId="20">'[2]Budoucí hodnota - zadání'!#REF!</definedName>
    <definedName name="ä" localSheetId="22">'[2]Budoucí hodnota - zadání'!#REF!</definedName>
    <definedName name="ä" localSheetId="21">'[2]Budoucí hodnota - zadání'!#REF!</definedName>
    <definedName name="ä" localSheetId="19">'[2]Budoucí hodnota - zadání'!#REF!</definedName>
    <definedName name="ä">'[2]Budoucí hodnota - zadání'!#REF!</definedName>
    <definedName name="bbb" localSheetId="7">#REF!</definedName>
    <definedName name="bbb">#REF!</definedName>
    <definedName name="bbbb" localSheetId="20">'[1]Budoucí hodnota - zadání'!#REF!</definedName>
    <definedName name="bbbb" localSheetId="22">'[1]Budoucí hodnota - zadání'!#REF!</definedName>
    <definedName name="bbbb" localSheetId="21">'[1]Budoucí hodnota - zadání'!#REF!</definedName>
    <definedName name="bbbb" localSheetId="19">'[1]Budoucí hodnota - zadání'!#REF!</definedName>
    <definedName name="bbbb">'[1]Budoucí hodnota - zadání'!#REF!</definedName>
    <definedName name="bubina" localSheetId="7">#REF!</definedName>
    <definedName name="bubina">#REF!</definedName>
    <definedName name="BudgetTab" localSheetId="20">#REF!</definedName>
    <definedName name="BudgetTab" localSheetId="22">#REF!</definedName>
    <definedName name="BudgetTab" localSheetId="21">#REF!</definedName>
    <definedName name="BudgetTab" localSheetId="6">#REF!</definedName>
    <definedName name="BudgetTab" localSheetId="19">#REF!</definedName>
    <definedName name="BudgetTab" localSheetId="7">#REF!</definedName>
    <definedName name="BudgetTab">#REF!</definedName>
    <definedName name="ccc" localSheetId="7">#REF!</definedName>
    <definedName name="ccc">#REF!</definedName>
    <definedName name="Celk_Zisk" localSheetId="7">[3]Scénář!$E$15</definedName>
    <definedName name="Celk_Zisk">[3]Scénář!$E$15</definedName>
    <definedName name="CelkZisk" localSheetId="20">#REF!</definedName>
    <definedName name="CelkZisk" localSheetId="22">#REF!</definedName>
    <definedName name="CelkZisk" localSheetId="21">#REF!</definedName>
    <definedName name="CelkZisk" localSheetId="19">#REF!</definedName>
    <definedName name="CelkZisk" localSheetId="7">#REF!</definedName>
    <definedName name="CelkZisk" localSheetId="12">#REF!</definedName>
    <definedName name="CelkZisk">#REF!</definedName>
    <definedName name="celkZisk1" localSheetId="20">#REF!</definedName>
    <definedName name="celkZisk1" localSheetId="22">#REF!</definedName>
    <definedName name="celkZisk1" localSheetId="21">#REF!</definedName>
    <definedName name="celkZisk1" localSheetId="19">#REF!</definedName>
    <definedName name="celkZisk1">#REF!</definedName>
    <definedName name="d" localSheetId="20">#REF!</definedName>
    <definedName name="d" localSheetId="22">#REF!</definedName>
    <definedName name="d" localSheetId="21">#REF!</definedName>
    <definedName name="d" localSheetId="19">#REF!</definedName>
    <definedName name="d">#REF!</definedName>
    <definedName name="datumK" localSheetId="7">#REF!</definedName>
    <definedName name="datumK" localSheetId="12">#REF!</definedName>
    <definedName name="datumK">#REF!</definedName>
    <definedName name="ddddddddd" localSheetId="20">#REF!</definedName>
    <definedName name="ddddddddd" localSheetId="22">#REF!</definedName>
    <definedName name="ddddddddd" localSheetId="21">#REF!</definedName>
    <definedName name="ddddddddd" localSheetId="19">#REF!</definedName>
    <definedName name="ddddddddd">#REF!</definedName>
    <definedName name="e" localSheetId="20">'[1]Budoucí hodnota - zadání'!#REF!</definedName>
    <definedName name="e" localSheetId="22">'[1]Budoucí hodnota - zadání'!#REF!</definedName>
    <definedName name="e" localSheetId="21">'[1]Budoucí hodnota - zadání'!#REF!</definedName>
    <definedName name="e" localSheetId="19">'[1]Budoucí hodnota - zadání'!#REF!</definedName>
    <definedName name="e">'[1]Budoucí hodnota - zadání'!#REF!</definedName>
    <definedName name="eeee" localSheetId="20">#REF!</definedName>
    <definedName name="eeee" localSheetId="22">#REF!</definedName>
    <definedName name="eeee" localSheetId="21">#REF!</definedName>
    <definedName name="eeee" localSheetId="19">#REF!</definedName>
    <definedName name="eeee">#REF!</definedName>
    <definedName name="eeeeeeeeee" localSheetId="20">#REF!</definedName>
    <definedName name="eeeeeeeeee" localSheetId="22">#REF!</definedName>
    <definedName name="eeeeeeeeee" localSheetId="21">#REF!</definedName>
    <definedName name="eeeeeeeeee" localSheetId="19">#REF!</definedName>
    <definedName name="eeeeeeeeee">#REF!</definedName>
    <definedName name="eeeeeeeeeeeeeeee" localSheetId="20">#REF!</definedName>
    <definedName name="eeeeeeeeeeeeeeee" localSheetId="22">#REF!</definedName>
    <definedName name="eeeeeeeeeeeeeeee" localSheetId="21">#REF!</definedName>
    <definedName name="eeeeeeeeeeeeeeee" localSheetId="19">#REF!</definedName>
    <definedName name="eeeeeeeeeeeeeeee">#REF!</definedName>
    <definedName name="ehdxjxrf" localSheetId="7">#REF!</definedName>
    <definedName name="ehdxjxrf" localSheetId="12">#REF!</definedName>
    <definedName name="ehdxjxrf">#REF!</definedName>
    <definedName name="f" localSheetId="20">#REF!</definedName>
    <definedName name="f" localSheetId="22">#REF!</definedName>
    <definedName name="f" localSheetId="21">#REF!</definedName>
    <definedName name="f" localSheetId="19">#REF!</definedName>
    <definedName name="f">#REF!</definedName>
    <definedName name="fffff" localSheetId="20">#REF!</definedName>
    <definedName name="fffff" localSheetId="22">#REF!</definedName>
    <definedName name="fffff" localSheetId="21">#REF!</definedName>
    <definedName name="fffff" localSheetId="19">#REF!</definedName>
    <definedName name="fffff">#REF!</definedName>
    <definedName name="fffffffffffff" localSheetId="20">#REF!</definedName>
    <definedName name="fffffffffffff" localSheetId="22">#REF!</definedName>
    <definedName name="fffffffffffff" localSheetId="21">#REF!</definedName>
    <definedName name="fffffffffffff" localSheetId="19">#REF!</definedName>
    <definedName name="fffffffffffff">#REF!</definedName>
    <definedName name="ffffffffffffffffffffffff" localSheetId="20">#REF!</definedName>
    <definedName name="ffffffffffffffffffffffff" localSheetId="22">#REF!</definedName>
    <definedName name="ffffffffffffffffffffffff" localSheetId="21">#REF!</definedName>
    <definedName name="ffffffffffffffffffffffff" localSheetId="19">#REF!</definedName>
    <definedName name="ffffffffffffffffffffffff">#REF!</definedName>
    <definedName name="ffffffffffffffffffffffffff" localSheetId="20">#REF!</definedName>
    <definedName name="ffffffffffffffffffffffffff" localSheetId="22">#REF!</definedName>
    <definedName name="ffffffffffffffffffffffffff" localSheetId="21">#REF!</definedName>
    <definedName name="ffffffffffffffffffffffffff" localSheetId="19">#REF!</definedName>
    <definedName name="ffffffffffffffffffffffffff">#REF!</definedName>
    <definedName name="ffffffffffffffffffffffffffffffffffffff" localSheetId="20">'[1]Budoucí hodnota - zadání'!#REF!</definedName>
    <definedName name="ffffffffffffffffffffffffffffffffffffff" localSheetId="22">'[1]Budoucí hodnota - zadání'!#REF!</definedName>
    <definedName name="ffffffffffffffffffffffffffffffffffffff" localSheetId="21">'[1]Budoucí hodnota - zadání'!#REF!</definedName>
    <definedName name="ffffffffffffffffffffffffffffffffffffff" localSheetId="19">'[1]Budoucí hodnota - zadání'!#REF!</definedName>
    <definedName name="ffffffffffffffffffffffffffffffffffffff">'[1]Budoucí hodnota - zadání'!#REF!</definedName>
    <definedName name="fghfgjjgf" localSheetId="20">#REF!</definedName>
    <definedName name="fghfgjjgf" localSheetId="22">#REF!</definedName>
    <definedName name="fghfgjjgf" localSheetId="21">#REF!</definedName>
    <definedName name="fghfgjjgf" localSheetId="19">#REF!</definedName>
    <definedName name="fghfgjjgf">#REF!</definedName>
    <definedName name="Format" localSheetId="20">#REF!</definedName>
    <definedName name="Format" localSheetId="22">#REF!</definedName>
    <definedName name="Format" localSheetId="21">#REF!</definedName>
    <definedName name="Format" localSheetId="6">#REF!</definedName>
    <definedName name="Format" localSheetId="19">#REF!</definedName>
    <definedName name="Format" localSheetId="7">#REF!</definedName>
    <definedName name="Format">#REF!</definedName>
    <definedName name="g" localSheetId="20">#REF!</definedName>
    <definedName name="g" localSheetId="22">#REF!</definedName>
    <definedName name="g" localSheetId="21">#REF!</definedName>
    <definedName name="g" localSheetId="19">#REF!</definedName>
    <definedName name="g">#REF!</definedName>
    <definedName name="gfgfggfgf" localSheetId="20">'[2]Budoucí hodnota - zadání'!#REF!</definedName>
    <definedName name="gfgfggfgf" localSheetId="22">'[2]Budoucí hodnota - zadání'!#REF!</definedName>
    <definedName name="gfgfggfgf" localSheetId="21">'[2]Budoucí hodnota - zadání'!#REF!</definedName>
    <definedName name="gfgfggfgf" localSheetId="19">'[2]Budoucí hodnota - zadání'!#REF!</definedName>
    <definedName name="gfgfggfgf">'[2]Budoucí hodnota - zadání'!#REF!</definedName>
    <definedName name="ggggggggg" localSheetId="20">#REF!</definedName>
    <definedName name="ggggggggg" localSheetId="22">#REF!</definedName>
    <definedName name="ggggggggg" localSheetId="21">#REF!</definedName>
    <definedName name="ggggggggg" localSheetId="19">#REF!</definedName>
    <definedName name="ggggggggg">#REF!</definedName>
    <definedName name="gggggggggggg" localSheetId="20">'[2]Budoucí hodnota - zadání'!#REF!</definedName>
    <definedName name="gggggggggggg" localSheetId="22">'[2]Budoucí hodnota - zadání'!#REF!</definedName>
    <definedName name="gggggggggggg" localSheetId="21">'[2]Budoucí hodnota - zadání'!#REF!</definedName>
    <definedName name="gggggggggggg" localSheetId="19">'[2]Budoucí hodnota - zadání'!#REF!</definedName>
    <definedName name="gggggggggggg">'[2]Budoucí hodnota - zadání'!#REF!</definedName>
    <definedName name="gggggggggggggggggggggggggggg" localSheetId="20">'[2]Budoucí hodnota - zadání'!#REF!</definedName>
    <definedName name="gggggggggggggggggggggggggggg" localSheetId="22">'[2]Budoucí hodnota - zadání'!#REF!</definedName>
    <definedName name="gggggggggggggggggggggggggggg" localSheetId="21">'[2]Budoucí hodnota - zadání'!#REF!</definedName>
    <definedName name="gggggggggggggggggggggggggggg" localSheetId="19">'[2]Budoucí hodnota - zadání'!#REF!</definedName>
    <definedName name="gggggggggggggggggggggggggggg">'[2]Budoucí hodnota - zadání'!#REF!</definedName>
    <definedName name="h" localSheetId="20">#REF!</definedName>
    <definedName name="h" localSheetId="22">#REF!</definedName>
    <definedName name="h" localSheetId="21">#REF!</definedName>
    <definedName name="h" localSheetId="19">#REF!</definedName>
    <definedName name="h">#REF!</definedName>
    <definedName name="hggfghdgjdgmdghncg" localSheetId="20">'[1]Budoucí hodnota - zadání'!#REF!</definedName>
    <definedName name="hggfghdgjdgmdghncg" localSheetId="22">'[1]Budoucí hodnota - zadání'!#REF!</definedName>
    <definedName name="hggfghdgjdgmdghncg" localSheetId="21">'[1]Budoucí hodnota - zadání'!#REF!</definedName>
    <definedName name="hggfghdgjdgmdghncg" localSheetId="19">'[1]Budoucí hodnota - zadání'!#REF!</definedName>
    <definedName name="hggfghdgjdgmdghncg">'[1]Budoucí hodnota - zadání'!#REF!</definedName>
    <definedName name="hhhh" localSheetId="20">#REF!</definedName>
    <definedName name="hhhh" localSheetId="22">#REF!</definedName>
    <definedName name="hhhh" localSheetId="21">#REF!</definedName>
    <definedName name="hhhh" localSheetId="19">#REF!</definedName>
    <definedName name="hhhh">#REF!</definedName>
    <definedName name="hhhhhhhhhhhhhhhhhh" localSheetId="20">#REF!</definedName>
    <definedName name="hhhhhhhhhhhhhhhhhh" localSheetId="22">#REF!</definedName>
    <definedName name="hhhhhhhhhhhhhhhhhh" localSheetId="21">#REF!</definedName>
    <definedName name="hhhhhhhhhhhhhhhhhh" localSheetId="19">#REF!</definedName>
    <definedName name="hhhhhhhhhhhhhhhhhh">#REF!</definedName>
    <definedName name="hhhhhhhhhhhhhhhhhhhhhhhhhhh" localSheetId="20">'[1]Budoucí hodnota - zadání'!#REF!</definedName>
    <definedName name="hhhhhhhhhhhhhhhhhhhhhhhhhhh" localSheetId="22">'[1]Budoucí hodnota - zadání'!#REF!</definedName>
    <definedName name="hhhhhhhhhhhhhhhhhhhhhhhhhhh" localSheetId="21">'[1]Budoucí hodnota - zadání'!#REF!</definedName>
    <definedName name="hhhhhhhhhhhhhhhhhhhhhhhhhhh" localSheetId="19">'[1]Budoucí hodnota - zadání'!#REF!</definedName>
    <definedName name="hhhhhhhhhhhhhhhhhhhhhhhhhhh">'[1]Budoucí hodnota - zadání'!#REF!</definedName>
    <definedName name="HrubyZisk" localSheetId="20">#REF!</definedName>
    <definedName name="HrubyZisk" localSheetId="22">#REF!</definedName>
    <definedName name="HrubyZisk" localSheetId="21">#REF!</definedName>
    <definedName name="HrubyZisk" localSheetId="19">#REF!</definedName>
    <definedName name="HrubyZisk" localSheetId="7">#REF!</definedName>
    <definedName name="HrubyZisk">#REF!</definedName>
    <definedName name="i" localSheetId="20">#REF!</definedName>
    <definedName name="i" localSheetId="22">#REF!</definedName>
    <definedName name="i" localSheetId="21">#REF!</definedName>
    <definedName name="i" localSheetId="19">#REF!</definedName>
    <definedName name="i">#REF!</definedName>
    <definedName name="j" localSheetId="20">#REF!</definedName>
    <definedName name="j" localSheetId="22">#REF!</definedName>
    <definedName name="j" localSheetId="21">#REF!</definedName>
    <definedName name="j" localSheetId="19">#REF!</definedName>
    <definedName name="j">#REF!</definedName>
    <definedName name="jfhdghgjfc" localSheetId="20">#REF!</definedName>
    <definedName name="jfhdghgjfc" localSheetId="22">#REF!</definedName>
    <definedName name="jfhdghgjfc" localSheetId="21">#REF!</definedName>
    <definedName name="jfhdghgjfc" localSheetId="19">#REF!</definedName>
    <definedName name="jfhdghgjfc">#REF!</definedName>
    <definedName name="jjjjjjjjjjjjjjjjjjjjj" localSheetId="20">#REF!</definedName>
    <definedName name="jjjjjjjjjjjjjjjjjjjjj" localSheetId="22">#REF!</definedName>
    <definedName name="jjjjjjjjjjjjjjjjjjjjj" localSheetId="21">#REF!</definedName>
    <definedName name="jjjjjjjjjjjjjjjjjjjjj" localSheetId="19">#REF!</definedName>
    <definedName name="jjjjjjjjjjjjjjjjjjjjj">#REF!</definedName>
    <definedName name="jjjjjjjjjjjjjjjjjjjjjjjjjjjjjjjjjjjj" localSheetId="20">#REF!</definedName>
    <definedName name="jjjjjjjjjjjjjjjjjjjjjjjjjjjjjjjjjjjj" localSheetId="22">#REF!</definedName>
    <definedName name="jjjjjjjjjjjjjjjjjjjjjjjjjjjjjjjjjjjj" localSheetId="21">#REF!</definedName>
    <definedName name="jjjjjjjjjjjjjjjjjjjjjjjjjjjjjjjjjjjj" localSheetId="19">#REF!</definedName>
    <definedName name="jjjjjjjjjjjjjjjjjjjjjjjjjjjjjjjjjjjj">#REF!</definedName>
    <definedName name="jún" localSheetId="20">'[1]Budoucí hodnota - zadání'!#REF!</definedName>
    <definedName name="jún" localSheetId="22">'[1]Budoucí hodnota - zadání'!#REF!</definedName>
    <definedName name="jún" localSheetId="21">'[1]Budoucí hodnota - zadání'!#REF!</definedName>
    <definedName name="jún" localSheetId="19">'[1]Budoucí hodnota - zadání'!#REF!</definedName>
    <definedName name="jún">'[1]Budoucí hodnota - zadání'!#REF!</definedName>
    <definedName name="k">#REF!</definedName>
    <definedName name="kdsjkfhakj" localSheetId="20">#REF!</definedName>
    <definedName name="kdsjkfhakj" localSheetId="22">#REF!</definedName>
    <definedName name="kdsjkfhakj" localSheetId="21">#REF!</definedName>
    <definedName name="kdsjkfhakj" localSheetId="19">#REF!</definedName>
    <definedName name="kdsjkfhakj">#REF!</definedName>
    <definedName name="kjhjkcyxhjodj" localSheetId="20">'[2]Budoucí hodnota - zadání'!#REF!</definedName>
    <definedName name="kjhjkcyxhjodj" localSheetId="22">'[2]Budoucí hodnota - zadání'!#REF!</definedName>
    <definedName name="kjhjkcyxhjodj" localSheetId="21">'[2]Budoucí hodnota - zadání'!#REF!</definedName>
    <definedName name="kjhjkcyxhjodj" localSheetId="19">'[2]Budoucí hodnota - zadání'!#REF!</definedName>
    <definedName name="kjhjkcyxhjodj">'[2]Budoucí hodnota - zadání'!#REF!</definedName>
    <definedName name="kkkk" localSheetId="20">#REF!</definedName>
    <definedName name="kkkk" localSheetId="22">#REF!</definedName>
    <definedName name="kkkk" localSheetId="21">#REF!</definedName>
    <definedName name="kkkk" localSheetId="19">#REF!</definedName>
    <definedName name="kkkk">#REF!</definedName>
    <definedName name="kkkkkkkk" localSheetId="20">#REF!</definedName>
    <definedName name="kkkkkkkk" localSheetId="22">#REF!</definedName>
    <definedName name="kkkkkkkk" localSheetId="21">#REF!</definedName>
    <definedName name="kkkkkkkk" localSheetId="19">#REF!</definedName>
    <definedName name="kkkkkkkk">#REF!</definedName>
    <definedName name="kkkkkkkkkk" localSheetId="20">#REF!</definedName>
    <definedName name="kkkkkkkkkk" localSheetId="22">#REF!</definedName>
    <definedName name="kkkkkkkkkk" localSheetId="21">#REF!</definedName>
    <definedName name="kkkkkkkkkk" localSheetId="19">#REF!</definedName>
    <definedName name="kkkkkkkkkk">#REF!</definedName>
    <definedName name="kkkkkkkkkkkk" localSheetId="20">'[2]Budoucí hodnota - zadání'!#REF!</definedName>
    <definedName name="kkkkkkkkkkkk" localSheetId="22">'[2]Budoucí hodnota - zadání'!#REF!</definedName>
    <definedName name="kkkkkkkkkkkk" localSheetId="21">'[2]Budoucí hodnota - zadání'!#REF!</definedName>
    <definedName name="kkkkkkkkkkkk" localSheetId="19">'[2]Budoucí hodnota - zadání'!#REF!</definedName>
    <definedName name="kkkkkkkkkkkk">'[2]Budoucí hodnota - zadání'!#REF!</definedName>
    <definedName name="mmm" localSheetId="20">#REF!</definedName>
    <definedName name="mmm" localSheetId="22">#REF!</definedName>
    <definedName name="mmm" localSheetId="21">#REF!</definedName>
    <definedName name="mmm" localSheetId="19">#REF!</definedName>
    <definedName name="mmm">#REF!</definedName>
    <definedName name="mmmm" localSheetId="20">#REF!</definedName>
    <definedName name="mmmm" localSheetId="22">#REF!</definedName>
    <definedName name="mmmm" localSheetId="21">#REF!</definedName>
    <definedName name="mmmm" localSheetId="19">#REF!</definedName>
    <definedName name="mmmm">#REF!</definedName>
    <definedName name="mmmmmmmmmmmmmmmmmmmm" localSheetId="20">#REF!</definedName>
    <definedName name="mmmmmmmmmmmmmmmmmmmm" localSheetId="22">#REF!</definedName>
    <definedName name="mmmmmmmmmmmmmmmmmmmm" localSheetId="21">#REF!</definedName>
    <definedName name="mmmmmmmmmmmmmmmmmmmm" localSheetId="19">#REF!</definedName>
    <definedName name="mmmmmmmmmmmmmmmmmmmm">#REF!</definedName>
    <definedName name="_xlnm.Print_Titles" localSheetId="10">'Pohľadávky voči  ZZ'!#REF!</definedName>
    <definedName name="_xlnm.Print_Titles" localSheetId="23">URR!$6:$7</definedName>
    <definedName name="nnnnnnnnnnnnnnnnnnn" localSheetId="20">#REF!</definedName>
    <definedName name="nnnnnnnnnnnnnnnnnnn" localSheetId="22">#REF!</definedName>
    <definedName name="nnnnnnnnnnnnnnnnnnn" localSheetId="21">#REF!</definedName>
    <definedName name="nnnnnnnnnnnnnnnnnnn" localSheetId="19">#REF!</definedName>
    <definedName name="nnnnnnnnnnnnnnnnnnn">#REF!</definedName>
    <definedName name="NZbozi">[4]Test1!$B$89:$D$96</definedName>
    <definedName name="o" localSheetId="20">#REF!</definedName>
    <definedName name="o" localSheetId="22">#REF!</definedName>
    <definedName name="o" localSheetId="21">#REF!</definedName>
    <definedName name="o" localSheetId="19">#REF!</definedName>
    <definedName name="o">#REF!</definedName>
    <definedName name="obraz" localSheetId="7">#REF!</definedName>
    <definedName name="obraz">#REF!</definedName>
    <definedName name="Opravy" localSheetId="20">#REF!</definedName>
    <definedName name="Opravy" localSheetId="22">#REF!</definedName>
    <definedName name="Opravy" localSheetId="21">#REF!</definedName>
    <definedName name="Opravy" localSheetId="19">#REF!</definedName>
    <definedName name="Opravy" localSheetId="7">#REF!</definedName>
    <definedName name="Opravy" localSheetId="12">#REF!</definedName>
    <definedName name="Opravy">#REF!</definedName>
    <definedName name="Ostatni" localSheetId="20">#REF!</definedName>
    <definedName name="Ostatni" localSheetId="22">#REF!</definedName>
    <definedName name="Ostatni" localSheetId="21">#REF!</definedName>
    <definedName name="Ostatni" localSheetId="19">#REF!</definedName>
    <definedName name="Ostatni" localSheetId="7">#REF!</definedName>
    <definedName name="Ostatni">#REF!</definedName>
    <definedName name="p" localSheetId="20">'[1]Budoucí hodnota - zadání'!#REF!</definedName>
    <definedName name="p" localSheetId="22">'[1]Budoucí hodnota - zadání'!#REF!</definedName>
    <definedName name="p" localSheetId="21">'[1]Budoucí hodnota - zadání'!#REF!</definedName>
    <definedName name="p" localSheetId="19">'[1]Budoucí hodnota - zadání'!#REF!</definedName>
    <definedName name="p">'[1]Budoucí hodnota - zadání'!#REF!</definedName>
    <definedName name="pl" localSheetId="20">#REF!</definedName>
    <definedName name="pl" localSheetId="22">#REF!</definedName>
    <definedName name="pl" localSheetId="21">#REF!</definedName>
    <definedName name="pl" localSheetId="19">#REF!</definedName>
    <definedName name="pl">#REF!</definedName>
    <definedName name="pobočky" localSheetId="7">#REF!</definedName>
    <definedName name="pobočky">#REF!</definedName>
    <definedName name="PocetNavstev" localSheetId="20">#REF!</definedName>
    <definedName name="PocetNavstev" localSheetId="22">#REF!</definedName>
    <definedName name="PocetNavstev" localSheetId="21">#REF!</definedName>
    <definedName name="PocetNavstev" localSheetId="19">#REF!</definedName>
    <definedName name="PocetNavstev" localSheetId="7">#REF!</definedName>
    <definedName name="PocetNavstev">#REF!</definedName>
    <definedName name="pppp" localSheetId="20">#REF!</definedName>
    <definedName name="pppp" localSheetId="22">#REF!</definedName>
    <definedName name="pppp" localSheetId="21">#REF!</definedName>
    <definedName name="pppp" localSheetId="19">#REF!</definedName>
    <definedName name="pppp">#REF!</definedName>
    <definedName name="ppppppppppppp" localSheetId="20">#REF!</definedName>
    <definedName name="ppppppppppppp" localSheetId="22">#REF!</definedName>
    <definedName name="ppppppppppppp" localSheetId="21">#REF!</definedName>
    <definedName name="ppppppppppppp" localSheetId="19">#REF!</definedName>
    <definedName name="ppppppppppppp">#REF!</definedName>
    <definedName name="PrijemNaZakaz" localSheetId="20">#REF!</definedName>
    <definedName name="PrijemNaZakaz" localSheetId="22">#REF!</definedName>
    <definedName name="PrijemNaZakaz" localSheetId="21">#REF!</definedName>
    <definedName name="PrijemNaZakaz" localSheetId="19">#REF!</definedName>
    <definedName name="PrijemNaZakaz" localSheetId="7">#REF!</definedName>
    <definedName name="PrijemNaZakaz">#REF!</definedName>
    <definedName name="produkt" localSheetId="20">'[1]Budoucí hodnota - zadání'!#REF!</definedName>
    <definedName name="produkt" localSheetId="22">'[1]Budoucí hodnota - zadání'!#REF!</definedName>
    <definedName name="produkt" localSheetId="21">'[1]Budoucí hodnota - zadání'!#REF!</definedName>
    <definedName name="produkt" localSheetId="6">'[1]Budoucí hodnota - zadání'!#REF!</definedName>
    <definedName name="produkt" localSheetId="19">'[1]Budoucí hodnota - zadání'!#REF!</definedName>
    <definedName name="produkt" localSheetId="7">'[1]Budoucí hodnota - zadání'!#REF!</definedName>
    <definedName name="produkt">'[1]Budoucí hodnota - zadání'!#REF!</definedName>
    <definedName name="produkt22" localSheetId="20">'[2]Budoucí hodnota - zadání'!#REF!</definedName>
    <definedName name="produkt22" localSheetId="22">'[2]Budoucí hodnota - zadání'!#REF!</definedName>
    <definedName name="produkt22" localSheetId="21">'[2]Budoucí hodnota - zadání'!#REF!</definedName>
    <definedName name="produkt22" localSheetId="19">'[2]Budoucí hodnota - zadání'!#REF!</definedName>
    <definedName name="produkt22">'[2]Budoucí hodnota - zadání'!#REF!</definedName>
    <definedName name="PRODUKT3" localSheetId="20">'[2]Budoucí hodnota - zadání'!#REF!</definedName>
    <definedName name="PRODUKT3" localSheetId="22">'[2]Budoucí hodnota - zadání'!#REF!</definedName>
    <definedName name="PRODUKT3" localSheetId="21">'[2]Budoucí hodnota - zadání'!#REF!</definedName>
    <definedName name="PRODUKT3" localSheetId="19">'[2]Budoucí hodnota - zadání'!#REF!</definedName>
    <definedName name="PRODUKT3">'[2]Budoucí hodnota - zadání'!#REF!</definedName>
    <definedName name="q" localSheetId="20">#REF!</definedName>
    <definedName name="q" localSheetId="22">#REF!</definedName>
    <definedName name="q" localSheetId="21">#REF!</definedName>
    <definedName name="q" localSheetId="19">#REF!</definedName>
    <definedName name="q">#REF!</definedName>
    <definedName name="qqq" localSheetId="20">#REF!</definedName>
    <definedName name="qqq" localSheetId="22">#REF!</definedName>
    <definedName name="qqq" localSheetId="21">#REF!</definedName>
    <definedName name="qqq" localSheetId="19">#REF!</definedName>
    <definedName name="qqq">#REF!</definedName>
    <definedName name="qqqqq" localSheetId="20">#REF!</definedName>
    <definedName name="qqqqq" localSheetId="22">#REF!</definedName>
    <definedName name="qqqqq" localSheetId="21">#REF!</definedName>
    <definedName name="qqqqq" localSheetId="19">#REF!</definedName>
    <definedName name="qqqqq">#REF!</definedName>
    <definedName name="qqqqqqqqqqq" localSheetId="20">#REF!</definedName>
    <definedName name="qqqqqqqqqqq" localSheetId="22">#REF!</definedName>
    <definedName name="qqqqqqqqqqq" localSheetId="21">#REF!</definedName>
    <definedName name="qqqqqqqqqqq" localSheetId="19">#REF!</definedName>
    <definedName name="qqqqqqqqqqq">#REF!</definedName>
    <definedName name="qqqqqqqqqqqq" localSheetId="20">#REF!</definedName>
    <definedName name="qqqqqqqqqqqq" localSheetId="22">#REF!</definedName>
    <definedName name="qqqqqqqqqqqq" localSheetId="21">#REF!</definedName>
    <definedName name="qqqqqqqqqqqq" localSheetId="19">#REF!</definedName>
    <definedName name="qqqqqqqqqqqq">#REF!</definedName>
    <definedName name="qqqqqqqqqqqqq" localSheetId="20">#REF!</definedName>
    <definedName name="qqqqqqqqqqqqq" localSheetId="22">#REF!</definedName>
    <definedName name="qqqqqqqqqqqqq" localSheetId="21">#REF!</definedName>
    <definedName name="qqqqqqqqqqqqq" localSheetId="19">#REF!</definedName>
    <definedName name="qqqqqqqqqqqqq">#REF!</definedName>
    <definedName name="qqqqqqqqqqqqqqq" localSheetId="20">#REF!</definedName>
    <definedName name="qqqqqqqqqqqqqqq" localSheetId="22">#REF!</definedName>
    <definedName name="qqqqqqqqqqqqqqq" localSheetId="21">#REF!</definedName>
    <definedName name="qqqqqqqqqqqqqqq" localSheetId="19">#REF!</definedName>
    <definedName name="qqqqqqqqqqqqqqq">#REF!</definedName>
    <definedName name="qqqqqqqqqqqqqqqq" localSheetId="20">'[2]Budoucí hodnota - zadání'!#REF!</definedName>
    <definedName name="qqqqqqqqqqqqqqqq" localSheetId="22">'[2]Budoucí hodnota - zadání'!#REF!</definedName>
    <definedName name="qqqqqqqqqqqqqqqq" localSheetId="21">'[2]Budoucí hodnota - zadání'!#REF!</definedName>
    <definedName name="qqqqqqqqqqqqqqqq" localSheetId="19">'[2]Budoucí hodnota - zadání'!#REF!</definedName>
    <definedName name="qqqqqqqqqqqqqqqq">'[2]Budoucí hodnota - zadání'!#REF!</definedName>
    <definedName name="qqqqqqqqqqqqqqqqq" localSheetId="20">#REF!</definedName>
    <definedName name="qqqqqqqqqqqqqqqqq" localSheetId="22">#REF!</definedName>
    <definedName name="qqqqqqqqqqqqqqqqq" localSheetId="21">#REF!</definedName>
    <definedName name="qqqqqqqqqqqqqqqqq" localSheetId="19">#REF!</definedName>
    <definedName name="qqqqqqqqqqqqqqqqq">#REF!</definedName>
    <definedName name="Reklama" localSheetId="20">#REF!</definedName>
    <definedName name="Reklama" localSheetId="22">#REF!</definedName>
    <definedName name="Reklama" localSheetId="21">#REF!</definedName>
    <definedName name="Reklama" localSheetId="19">#REF!</definedName>
    <definedName name="Reklama" localSheetId="7">#REF!</definedName>
    <definedName name="Reklama">#REF!</definedName>
    <definedName name="Revenue" localSheetId="20">#REF!</definedName>
    <definedName name="Revenue" localSheetId="22">#REF!</definedName>
    <definedName name="Revenue" localSheetId="21">#REF!</definedName>
    <definedName name="Revenue" localSheetId="19">#REF!</definedName>
    <definedName name="Revenue" localSheetId="7">#REF!</definedName>
    <definedName name="Revenue" localSheetId="12">#REF!</definedName>
    <definedName name="Revenue">#REF!</definedName>
    <definedName name="rr" localSheetId="20">#REF!</definedName>
    <definedName name="rr" localSheetId="22">#REF!</definedName>
    <definedName name="rr" localSheetId="21">#REF!</definedName>
    <definedName name="rr" localSheetId="19">#REF!</definedName>
    <definedName name="rr">#REF!</definedName>
    <definedName name="rrrrrrrrrrr" localSheetId="20">'[1]Budoucí hodnota - zadání'!#REF!</definedName>
    <definedName name="rrrrrrrrrrr" localSheetId="22">'[1]Budoucí hodnota - zadání'!#REF!</definedName>
    <definedName name="rrrrrrrrrrr" localSheetId="21">'[1]Budoucí hodnota - zadání'!#REF!</definedName>
    <definedName name="rrrrrrrrrrr" localSheetId="19">'[1]Budoucí hodnota - zadání'!#REF!</definedName>
    <definedName name="rrrrrrrrrrr">'[1]Budoucí hodnota - zadání'!#REF!</definedName>
    <definedName name="rrrrrrrrrrrrrrrrrrrrrrrr" localSheetId="20">#REF!</definedName>
    <definedName name="rrrrrrrrrrrrrrrrrrrrrrrr" localSheetId="22">#REF!</definedName>
    <definedName name="rrrrrrrrrrrrrrrrrrrrrrrr" localSheetId="21">#REF!</definedName>
    <definedName name="rrrrrrrrrrrrrrrrrrrrrrrr" localSheetId="19">#REF!</definedName>
    <definedName name="rrrrrrrrrrrrrrrrrrrrrrrr">#REF!</definedName>
    <definedName name="s" localSheetId="20">#REF!</definedName>
    <definedName name="s" localSheetId="22">#REF!</definedName>
    <definedName name="s" localSheetId="21">#REF!</definedName>
    <definedName name="s" localSheetId="19">#REF!</definedName>
    <definedName name="s">#REF!</definedName>
    <definedName name="ss" localSheetId="20">#REF!</definedName>
    <definedName name="ss" localSheetId="22">#REF!</definedName>
    <definedName name="ss" localSheetId="21">#REF!</definedName>
    <definedName name="ss" localSheetId="19">#REF!</definedName>
    <definedName name="ss">#REF!</definedName>
    <definedName name="sss" localSheetId="20">#REF!</definedName>
    <definedName name="sss" localSheetId="22">#REF!</definedName>
    <definedName name="sss" localSheetId="21">#REF!</definedName>
    <definedName name="sss" localSheetId="19">#REF!</definedName>
    <definedName name="sss">#REF!</definedName>
    <definedName name="ssss" localSheetId="20">#REF!</definedName>
    <definedName name="ssss" localSheetId="22">#REF!</definedName>
    <definedName name="ssss" localSheetId="21">#REF!</definedName>
    <definedName name="ssss" localSheetId="19">#REF!</definedName>
    <definedName name="ssss">#REF!</definedName>
    <definedName name="sssss" localSheetId="20">#REF!</definedName>
    <definedName name="sssss" localSheetId="22">#REF!</definedName>
    <definedName name="sssss" localSheetId="21">#REF!</definedName>
    <definedName name="sssss" localSheetId="19">#REF!</definedName>
    <definedName name="sssss">#REF!</definedName>
    <definedName name="ssssss" localSheetId="20">#REF!</definedName>
    <definedName name="ssssss" localSheetId="22">#REF!</definedName>
    <definedName name="ssssss" localSheetId="21">#REF!</definedName>
    <definedName name="ssssss" localSheetId="19">#REF!</definedName>
    <definedName name="ssssss">#REF!</definedName>
    <definedName name="sssssss" localSheetId="20">#REF!</definedName>
    <definedName name="sssssss" localSheetId="22">#REF!</definedName>
    <definedName name="sssssss" localSheetId="21">#REF!</definedName>
    <definedName name="sssssss" localSheetId="19">#REF!</definedName>
    <definedName name="sssssss">#REF!</definedName>
    <definedName name="ssssssss" localSheetId="20">'[1]Budoucí hodnota - zadání'!#REF!</definedName>
    <definedName name="ssssssss" localSheetId="22">'[1]Budoucí hodnota - zadání'!#REF!</definedName>
    <definedName name="ssssssss" localSheetId="21">'[1]Budoucí hodnota - zadání'!#REF!</definedName>
    <definedName name="ssssssss" localSheetId="19">'[1]Budoucí hodnota - zadání'!#REF!</definedName>
    <definedName name="ssssssss">'[1]Budoucí hodnota - zadání'!#REF!</definedName>
    <definedName name="sssssssss" localSheetId="20">#REF!</definedName>
    <definedName name="sssssssss" localSheetId="22">#REF!</definedName>
    <definedName name="sssssssss" localSheetId="21">#REF!</definedName>
    <definedName name="sssssssss" localSheetId="19">#REF!</definedName>
    <definedName name="sssssssss">#REF!</definedName>
    <definedName name="ssssssssss" localSheetId="20">#REF!</definedName>
    <definedName name="ssssssssss" localSheetId="22">#REF!</definedName>
    <definedName name="ssssssssss" localSheetId="21">#REF!</definedName>
    <definedName name="ssssssssss" localSheetId="19">#REF!</definedName>
    <definedName name="ssssssssss">#REF!</definedName>
    <definedName name="sssssssssss" localSheetId="20">'[2]Budoucí hodnota - zadání'!#REF!</definedName>
    <definedName name="sssssssssss" localSheetId="22">'[2]Budoucí hodnota - zadání'!#REF!</definedName>
    <definedName name="sssssssssss" localSheetId="21">'[2]Budoucí hodnota - zadání'!#REF!</definedName>
    <definedName name="sssssssssss" localSheetId="19">'[2]Budoucí hodnota - zadání'!#REF!</definedName>
    <definedName name="sssssssssss">'[2]Budoucí hodnota - zadání'!#REF!</definedName>
    <definedName name="ssssssssssss" localSheetId="20">#REF!</definedName>
    <definedName name="ssssssssssss" localSheetId="22">#REF!</definedName>
    <definedName name="ssssssssssss" localSheetId="21">#REF!</definedName>
    <definedName name="ssssssssssss" localSheetId="19">#REF!</definedName>
    <definedName name="ssssssssssss">#REF!</definedName>
    <definedName name="sssssssssssss" localSheetId="20">'[2]Budoucí hodnota - zadání'!#REF!</definedName>
    <definedName name="sssssssssssss" localSheetId="22">'[2]Budoucí hodnota - zadání'!#REF!</definedName>
    <definedName name="sssssssssssss" localSheetId="21">'[2]Budoucí hodnota - zadání'!#REF!</definedName>
    <definedName name="sssssssssssss" localSheetId="19">'[2]Budoucí hodnota - zadání'!#REF!</definedName>
    <definedName name="sssssssssssss">'[2]Budoucí hodnota - zadání'!#REF!</definedName>
    <definedName name="ssssssssssssss" localSheetId="20">'[2]Budoucí hodnota - zadání'!#REF!</definedName>
    <definedName name="ssssssssssssss" localSheetId="22">'[2]Budoucí hodnota - zadání'!#REF!</definedName>
    <definedName name="ssssssssssssss" localSheetId="21">'[2]Budoucí hodnota - zadání'!#REF!</definedName>
    <definedName name="ssssssssssssss" localSheetId="19">'[2]Budoucí hodnota - zadání'!#REF!</definedName>
    <definedName name="ssssssssssssss">'[2]Budoucí hodnota - zadání'!#REF!</definedName>
    <definedName name="sssssssssssssss" localSheetId="20">#REF!</definedName>
    <definedName name="sssssssssssssss" localSheetId="22">#REF!</definedName>
    <definedName name="sssssssssssssss" localSheetId="21">#REF!</definedName>
    <definedName name="sssssssssssssss" localSheetId="19">#REF!</definedName>
    <definedName name="sssssssssssssss">#REF!</definedName>
    <definedName name="ssssssssssssssss" localSheetId="20">'[1]Budoucí hodnota - zadání'!#REF!</definedName>
    <definedName name="ssssssssssssssss" localSheetId="22">'[1]Budoucí hodnota - zadání'!#REF!</definedName>
    <definedName name="ssssssssssssssss" localSheetId="21">'[1]Budoucí hodnota - zadání'!#REF!</definedName>
    <definedName name="ssssssssssssssss" localSheetId="19">'[1]Budoucí hodnota - zadání'!#REF!</definedName>
    <definedName name="ssssssssssssssss">'[1]Budoucí hodnota - zadání'!#REF!</definedName>
    <definedName name="sssssssssssssssss" localSheetId="20">#REF!</definedName>
    <definedName name="sssssssssssssssss" localSheetId="22">#REF!</definedName>
    <definedName name="sssssssssssssssss" localSheetId="21">#REF!</definedName>
    <definedName name="sssssssssssssssss" localSheetId="19">#REF!</definedName>
    <definedName name="sssssssssssssssss">#REF!</definedName>
    <definedName name="ssssssssssssssssss" localSheetId="20">#REF!</definedName>
    <definedName name="ssssssssssssssssss" localSheetId="22">#REF!</definedName>
    <definedName name="ssssssssssssssssss" localSheetId="21">#REF!</definedName>
    <definedName name="ssssssssssssssssss" localSheetId="19">#REF!</definedName>
    <definedName name="ssssssssssssssssss">#REF!</definedName>
    <definedName name="sssssssssssssssssss" localSheetId="20">'[1]Budoucí hodnota - zadání'!#REF!</definedName>
    <definedName name="sssssssssssssssssss" localSheetId="22">'[1]Budoucí hodnota - zadání'!#REF!</definedName>
    <definedName name="sssssssssssssssssss" localSheetId="21">'[1]Budoucí hodnota - zadání'!#REF!</definedName>
    <definedName name="sssssssssssssssssss" localSheetId="19">'[1]Budoucí hodnota - zadání'!#REF!</definedName>
    <definedName name="sssssssssssssssssss">'[1]Budoucí hodnota - zadání'!#REF!</definedName>
    <definedName name="ssssssssssssssssssss" localSheetId="20">#REF!</definedName>
    <definedName name="ssssssssssssssssssss" localSheetId="22">#REF!</definedName>
    <definedName name="ssssssssssssssssssss" localSheetId="21">#REF!</definedName>
    <definedName name="ssssssssssssssssssss" localSheetId="19">#REF!</definedName>
    <definedName name="ssssssssssssssssssss">#REF!</definedName>
    <definedName name="sssssssssssssssssssss" localSheetId="20">#REF!</definedName>
    <definedName name="sssssssssssssssssssss" localSheetId="22">#REF!</definedName>
    <definedName name="sssssssssssssssssssss" localSheetId="21">#REF!</definedName>
    <definedName name="sssssssssssssssssssss" localSheetId="19">#REF!</definedName>
    <definedName name="sssssssssssssssssssss">#REF!</definedName>
    <definedName name="ssssssssssssssssssssss" localSheetId="20">#REF!</definedName>
    <definedName name="ssssssssssssssssssssss" localSheetId="22">#REF!</definedName>
    <definedName name="ssssssssssssssssssssss" localSheetId="21">#REF!</definedName>
    <definedName name="ssssssssssssssssssssss" localSheetId="19">#REF!</definedName>
    <definedName name="ssssssssssssssssssssss">#REF!</definedName>
    <definedName name="sssssssssssssssssssssss" localSheetId="20">#REF!</definedName>
    <definedName name="sssssssssssssssssssssss" localSheetId="22">#REF!</definedName>
    <definedName name="sssssssssssssssssssssss" localSheetId="21">#REF!</definedName>
    <definedName name="sssssssssssssssssssssss" localSheetId="19">#REF!</definedName>
    <definedName name="sssssssssssssssssssssss">#REF!</definedName>
    <definedName name="ssssssssssssssssssssssss" localSheetId="20">'[1]Budoucí hodnota - zadání'!#REF!</definedName>
    <definedName name="ssssssssssssssssssssssss" localSheetId="22">'[1]Budoucí hodnota - zadání'!#REF!</definedName>
    <definedName name="ssssssssssssssssssssssss" localSheetId="21">'[1]Budoucí hodnota - zadání'!#REF!</definedName>
    <definedName name="ssssssssssssssssssssssss" localSheetId="19">'[1]Budoucí hodnota - zadání'!#REF!</definedName>
    <definedName name="ssssssssssssssssssssssss">'[1]Budoucí hodnota - zadání'!#REF!</definedName>
    <definedName name="ssssssssssssssssssssssssssssss" localSheetId="20">#REF!</definedName>
    <definedName name="ssssssssssssssssssssssssssssss" localSheetId="22">#REF!</definedName>
    <definedName name="ssssssssssssssssssssssssssssss" localSheetId="21">#REF!</definedName>
    <definedName name="ssssssssssssssssssssssssssssss" localSheetId="19">#REF!</definedName>
    <definedName name="ssssssssssssssssssssssssssssss">#REF!</definedName>
    <definedName name="t" localSheetId="20">#REF!</definedName>
    <definedName name="t" localSheetId="22">#REF!</definedName>
    <definedName name="t" localSheetId="21">#REF!</definedName>
    <definedName name="t" localSheetId="19">#REF!</definedName>
    <definedName name="t">#REF!</definedName>
    <definedName name="tab" localSheetId="7">#REF!</definedName>
    <definedName name="tab">#REF!</definedName>
    <definedName name="tab.2" localSheetId="7">#REF!</definedName>
    <definedName name="tab.2">#REF!</definedName>
    <definedName name="TableArea" localSheetId="6">#REF!</definedName>
    <definedName name="TableArea" localSheetId="7">#REF!</definedName>
    <definedName name="TableArea">#REF!</definedName>
    <definedName name="tabulky" localSheetId="7">#REF!</definedName>
    <definedName name="tabulky">#REF!</definedName>
    <definedName name="tdjgcdkcb" localSheetId="20">#REF!</definedName>
    <definedName name="tdjgcdkcb" localSheetId="22">#REF!</definedName>
    <definedName name="tdjgcdkcb" localSheetId="21">#REF!</definedName>
    <definedName name="tdjgcdkcb" localSheetId="19">#REF!</definedName>
    <definedName name="tdjgcdkcb">#REF!</definedName>
    <definedName name="ttttttttttttttt" localSheetId="20">'[2]Budoucí hodnota - zadání'!#REF!</definedName>
    <definedName name="ttttttttttttttt" localSheetId="22">'[2]Budoucí hodnota - zadání'!#REF!</definedName>
    <definedName name="ttttttttttttttt" localSheetId="21">'[2]Budoucí hodnota - zadání'!#REF!</definedName>
    <definedName name="ttttttttttttttt" localSheetId="19">'[2]Budoucí hodnota - zadání'!#REF!</definedName>
    <definedName name="ttttttttttttttt">'[2]Budoucí hodnota - zadání'!#REF!</definedName>
    <definedName name="ttttttttttttttttttttt" localSheetId="20">#REF!</definedName>
    <definedName name="ttttttttttttttttttttt" localSheetId="22">#REF!</definedName>
    <definedName name="ttttttttttttttttttttt" localSheetId="21">#REF!</definedName>
    <definedName name="ttttttttttttttttttttt" localSheetId="19">#REF!</definedName>
    <definedName name="ttttttttttttttttttttt">#REF!</definedName>
    <definedName name="u" localSheetId="20">#REF!</definedName>
    <definedName name="u" localSheetId="22">#REF!</definedName>
    <definedName name="u" localSheetId="21">#REF!</definedName>
    <definedName name="u" localSheetId="19">#REF!</definedName>
    <definedName name="u">#REF!</definedName>
    <definedName name="ú" localSheetId="20">'[2]Budoucí hodnota - zadání'!#REF!</definedName>
    <definedName name="ú" localSheetId="22">'[2]Budoucí hodnota - zadání'!#REF!</definedName>
    <definedName name="ú" localSheetId="21">'[2]Budoucí hodnota - zadání'!#REF!</definedName>
    <definedName name="ú" localSheetId="19">'[2]Budoucí hodnota - zadání'!#REF!</definedName>
    <definedName name="ú">'[2]Budoucí hodnota - zadání'!#REF!</definedName>
    <definedName name="uuuuu" localSheetId="20">#REF!</definedName>
    <definedName name="uuuuu" localSheetId="22">#REF!</definedName>
    <definedName name="uuuuu" localSheetId="21">#REF!</definedName>
    <definedName name="uuuuu" localSheetId="19">#REF!</definedName>
    <definedName name="uuuuu">#REF!</definedName>
    <definedName name="VydajeNaZakaz" localSheetId="20">#REF!</definedName>
    <definedName name="VydajeNaZakaz" localSheetId="22">#REF!</definedName>
    <definedName name="VydajeNaZakaz" localSheetId="21">#REF!</definedName>
    <definedName name="VydajeNaZakaz" localSheetId="19">#REF!</definedName>
    <definedName name="VydajeNaZakaz" localSheetId="7">#REF!</definedName>
    <definedName name="VydajeNaZakaz">#REF!</definedName>
    <definedName name="Vyplaty" localSheetId="20">#REF!</definedName>
    <definedName name="Vyplaty" localSheetId="22">#REF!</definedName>
    <definedName name="Vyplaty" localSheetId="21">#REF!</definedName>
    <definedName name="Vyplaty" localSheetId="19">#REF!</definedName>
    <definedName name="Vyplaty" localSheetId="7">#REF!</definedName>
    <definedName name="Vyplaty">#REF!</definedName>
    <definedName name="w" localSheetId="20">#REF!</definedName>
    <definedName name="w" localSheetId="22">#REF!</definedName>
    <definedName name="w" localSheetId="21">#REF!</definedName>
    <definedName name="w" localSheetId="19">#REF!</definedName>
    <definedName name="w">#REF!</definedName>
    <definedName name="wwwwwwwwwwwwwwwwwwwwwwwww" localSheetId="20">'[2]Budoucí hodnota - zadání'!#REF!</definedName>
    <definedName name="wwwwwwwwwwwwwwwwwwwwwwwww" localSheetId="22">'[2]Budoucí hodnota - zadání'!#REF!</definedName>
    <definedName name="wwwwwwwwwwwwwwwwwwwwwwwww" localSheetId="21">'[2]Budoucí hodnota - zadání'!#REF!</definedName>
    <definedName name="wwwwwwwwwwwwwwwwwwwwwwwww" localSheetId="19">'[2]Budoucí hodnota - zadání'!#REF!</definedName>
    <definedName name="wwwwwwwwwwwwwwwwwwwwwwwww">'[2]Budoucí hodnota - zadání'!#REF!</definedName>
    <definedName name="wwwwwwwwwwwwwwwwwwwwwwwwwwwwwwwwwwww" localSheetId="20">#REF!</definedName>
    <definedName name="wwwwwwwwwwwwwwwwwwwwwwwwwwwwwwwwwwww" localSheetId="22">#REF!</definedName>
    <definedName name="wwwwwwwwwwwwwwwwwwwwwwwwwwwwwwwwwwww" localSheetId="21">#REF!</definedName>
    <definedName name="wwwwwwwwwwwwwwwwwwwwwwwwwwwwwwwwwwww" localSheetId="19">#REF!</definedName>
    <definedName name="wwwwwwwwwwwwwwwwwwwwwwwwwwwwwwwwwwww">#REF!</definedName>
    <definedName name="x" localSheetId="20">#REF!</definedName>
    <definedName name="x" localSheetId="22">#REF!</definedName>
    <definedName name="x" localSheetId="21">#REF!</definedName>
    <definedName name="x" localSheetId="19">#REF!</definedName>
    <definedName name="x">#REF!</definedName>
    <definedName name="ydgdfhn" localSheetId="20">#REF!</definedName>
    <definedName name="ydgdfhn" localSheetId="22">#REF!</definedName>
    <definedName name="ydgdfhn" localSheetId="21">#REF!</definedName>
    <definedName name="ydgdfhn" localSheetId="19">#REF!</definedName>
    <definedName name="ydgdfhn">#REF!</definedName>
    <definedName name="z" localSheetId="20">#REF!</definedName>
    <definedName name="z" localSheetId="22">#REF!</definedName>
    <definedName name="z" localSheetId="21">#REF!</definedName>
    <definedName name="z" localSheetId="19">#REF!</definedName>
    <definedName name="z">#REF!</definedName>
    <definedName name="Zarizeni" localSheetId="20">#REF!</definedName>
    <definedName name="Zarizeni" localSheetId="22">#REF!</definedName>
    <definedName name="Zarizeni" localSheetId="21">#REF!</definedName>
    <definedName name="Zarizeni" localSheetId="19">#REF!</definedName>
    <definedName name="Zarizeni" localSheetId="7">#REF!</definedName>
    <definedName name="Zarizeni">#REF!</definedName>
    <definedName name="Zásoby" localSheetId="20">#REF!</definedName>
    <definedName name="Zásoby" localSheetId="22">#REF!</definedName>
    <definedName name="Zásoby" localSheetId="21">#REF!</definedName>
    <definedName name="Zásoby" localSheetId="19">#REF!</definedName>
    <definedName name="Zásoby" localSheetId="7">#REF!</definedName>
    <definedName name="Zásoby">#REF!</definedName>
    <definedName name="Zbozi" localSheetId="7">[5]Test1!$B$89:$D$96</definedName>
    <definedName name="Zbozi">[5]Test1!$B$89:$D$96</definedName>
    <definedName name="ZboziN">[6]Test1!$B$89:$D$96</definedName>
    <definedName name="zugskrheiogwe" localSheetId="7">#REF!</definedName>
    <definedName name="zugskrheiogwe">#REF!</definedName>
    <definedName name="zzzzzzzzzzzzzzzzzzz" localSheetId="20">#REF!</definedName>
    <definedName name="zzzzzzzzzzzzzzzzzzz" localSheetId="22">#REF!</definedName>
    <definedName name="zzzzzzzzzzzzzzzzzzz" localSheetId="21">#REF!</definedName>
    <definedName name="zzzzzzzzzzzzzzzzzzz" localSheetId="19">#REF!</definedName>
    <definedName name="zzzzzzzzzzzzzzzzzzz">#REF!</definedName>
  </definedNames>
  <calcPr calcId="162913"/>
</workbook>
</file>

<file path=xl/calcChain.xml><?xml version="1.0" encoding="utf-8"?>
<calcChain xmlns="http://schemas.openxmlformats.org/spreadsheetml/2006/main">
  <c r="E8" i="268" l="1"/>
  <c r="E9" i="268"/>
  <c r="E10" i="268"/>
  <c r="E7" i="268"/>
  <c r="K299" i="279" l="1"/>
  <c r="J187" i="279"/>
  <c r="J178" i="279"/>
  <c r="E3" i="274"/>
  <c r="B3" i="274"/>
  <c r="S28" i="271" l="1"/>
  <c r="J28" i="271"/>
  <c r="G28" i="271"/>
  <c r="G27" i="270"/>
  <c r="F27" i="270"/>
  <c r="H26" i="270"/>
  <c r="H25" i="270"/>
  <c r="H24" i="270"/>
  <c r="H23" i="270"/>
  <c r="H22" i="270"/>
  <c r="H21" i="270"/>
  <c r="H20" i="270"/>
  <c r="H19" i="270"/>
  <c r="H18" i="270"/>
  <c r="H17" i="270"/>
  <c r="H16" i="270"/>
  <c r="H15" i="270"/>
  <c r="H14" i="270"/>
  <c r="H13" i="270"/>
  <c r="H12" i="270"/>
  <c r="H11" i="270"/>
  <c r="H10" i="270"/>
  <c r="H9" i="270"/>
  <c r="H8" i="270"/>
  <c r="H7" i="270"/>
  <c r="H6" i="270"/>
  <c r="H5" i="270"/>
  <c r="H4" i="270"/>
  <c r="H3" i="270"/>
  <c r="C42" i="267"/>
  <c r="E41" i="267"/>
  <c r="D40" i="267"/>
  <c r="D42" i="267" s="1"/>
  <c r="C40" i="267"/>
  <c r="E39" i="267"/>
  <c r="E38" i="267"/>
  <c r="E37" i="267"/>
  <c r="E36" i="267"/>
  <c r="E35" i="267"/>
  <c r="E34" i="267"/>
  <c r="E33" i="267"/>
  <c r="E32" i="267"/>
  <c r="E31" i="267"/>
  <c r="E30" i="267"/>
  <c r="E29" i="267"/>
  <c r="E28" i="267"/>
  <c r="E27" i="267"/>
  <c r="E26" i="267"/>
  <c r="E25" i="267"/>
  <c r="E24" i="267"/>
  <c r="E23" i="267"/>
  <c r="E22" i="267"/>
  <c r="E21" i="267"/>
  <c r="E20" i="267"/>
  <c r="E19" i="267"/>
  <c r="E18" i="267"/>
  <c r="E17" i="267"/>
  <c r="E16" i="267"/>
  <c r="E15" i="267"/>
  <c r="E14" i="267"/>
  <c r="E13" i="267"/>
  <c r="E12" i="267"/>
  <c r="E11" i="267"/>
  <c r="E10" i="267"/>
  <c r="E9" i="267"/>
  <c r="E8" i="267"/>
  <c r="E7" i="267"/>
  <c r="E6" i="267"/>
  <c r="E5" i="267"/>
  <c r="E4" i="267"/>
  <c r="C29" i="265"/>
  <c r="E12" i="265"/>
  <c r="E40" i="267" l="1"/>
  <c r="E42" i="267" s="1"/>
  <c r="H27" i="270"/>
  <c r="G35" i="158"/>
  <c r="F35" i="158"/>
  <c r="G13" i="158"/>
  <c r="F13" i="158"/>
  <c r="I28" i="158" l="1"/>
  <c r="H28" i="158"/>
  <c r="F36" i="158"/>
  <c r="G36" i="158"/>
  <c r="I42" i="158" l="1"/>
  <c r="H42" i="158"/>
  <c r="G42" i="158"/>
  <c r="F42" i="158"/>
  <c r="I41" i="158"/>
  <c r="G41" i="158"/>
  <c r="F41" i="158"/>
  <c r="I40" i="158"/>
  <c r="H40" i="158"/>
  <c r="G40" i="158"/>
  <c r="F40" i="158"/>
  <c r="I39" i="158"/>
  <c r="H39" i="158"/>
  <c r="G39" i="158"/>
  <c r="F39" i="158"/>
  <c r="I38" i="158"/>
  <c r="H38" i="158"/>
  <c r="G38" i="158"/>
  <c r="F38" i="158"/>
  <c r="I37" i="158"/>
  <c r="H37" i="158"/>
  <c r="G37" i="158"/>
  <c r="F37" i="158"/>
  <c r="I36" i="158"/>
  <c r="H36" i="158"/>
  <c r="I35" i="158"/>
  <c r="H35" i="158"/>
  <c r="I33" i="158"/>
  <c r="H33" i="158"/>
  <c r="G33" i="158"/>
  <c r="F33" i="158"/>
  <c r="I32" i="158"/>
  <c r="G32" i="158"/>
  <c r="F32" i="158"/>
  <c r="I31" i="158"/>
  <c r="H31" i="158"/>
  <c r="G31" i="158"/>
  <c r="F31" i="158"/>
  <c r="I30" i="158"/>
  <c r="H30" i="158"/>
  <c r="G30" i="158"/>
  <c r="F30" i="158"/>
  <c r="I29" i="158"/>
  <c r="H29" i="158"/>
  <c r="G29" i="158"/>
  <c r="F29" i="158"/>
  <c r="G28" i="158"/>
  <c r="F28" i="158"/>
  <c r="I26" i="158"/>
  <c r="H26" i="158"/>
  <c r="G26" i="158"/>
  <c r="F26" i="158"/>
  <c r="I25" i="158"/>
  <c r="G25" i="158"/>
  <c r="F25" i="158"/>
  <c r="I24" i="158"/>
  <c r="H24" i="158"/>
  <c r="G24" i="158"/>
  <c r="F24" i="158"/>
  <c r="I23" i="158"/>
  <c r="H23" i="158"/>
  <c r="G23" i="158"/>
  <c r="F23" i="158"/>
  <c r="I22" i="158"/>
  <c r="H22" i="158"/>
  <c r="G22" i="158"/>
  <c r="F22" i="158"/>
  <c r="I21" i="158"/>
  <c r="H21" i="158"/>
  <c r="G21" i="158"/>
  <c r="F21" i="158"/>
  <c r="I20" i="158"/>
  <c r="H20" i="158"/>
  <c r="G20" i="158"/>
  <c r="F20" i="158"/>
  <c r="F20" i="159" l="1"/>
  <c r="F19" i="159"/>
  <c r="F18" i="159"/>
  <c r="F17" i="159"/>
  <c r="F16" i="159"/>
  <c r="F15" i="159"/>
  <c r="F14" i="159"/>
  <c r="F13" i="159"/>
  <c r="F12" i="159"/>
  <c r="F11" i="159"/>
  <c r="E9" i="159"/>
  <c r="F9" i="159" l="1"/>
  <c r="G10" i="5"/>
  <c r="G11" i="5"/>
  <c r="G12" i="5"/>
  <c r="G13" i="5"/>
  <c r="G14" i="5"/>
  <c r="G15" i="5"/>
  <c r="G16" i="5"/>
  <c r="G17" i="5"/>
  <c r="G18" i="5"/>
  <c r="G19" i="5"/>
  <c r="G20" i="5"/>
  <c r="G9" i="5"/>
  <c r="F6" i="5"/>
  <c r="F7" i="5"/>
  <c r="F8" i="5"/>
  <c r="G6" i="5" l="1"/>
  <c r="E6" i="5"/>
  <c r="E7" i="5"/>
  <c r="E8" i="5"/>
  <c r="D9" i="159" l="1"/>
  <c r="F7" i="264" l="1"/>
  <c r="C8" i="5" l="1"/>
  <c r="D7" i="5"/>
  <c r="C7" i="5"/>
  <c r="D6" i="5"/>
  <c r="C6" i="5"/>
  <c r="G7" i="5" l="1"/>
  <c r="D8" i="5"/>
  <c r="G8" i="5" s="1"/>
  <c r="B18" i="158" l="1"/>
  <c r="E18" i="158" l="1"/>
  <c r="I44" i="158" l="1"/>
  <c r="H44" i="158"/>
  <c r="I13" i="158"/>
  <c r="H13" i="158"/>
  <c r="G65" i="158"/>
  <c r="G64" i="158"/>
  <c r="G63" i="158"/>
  <c r="G60" i="158"/>
  <c r="G59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4" i="158"/>
  <c r="G17" i="158"/>
  <c r="G16" i="158"/>
  <c r="G15" i="158"/>
  <c r="G14" i="158"/>
  <c r="F65" i="158"/>
  <c r="F64" i="158"/>
  <c r="F63" i="158"/>
  <c r="F60" i="158"/>
  <c r="F59" i="158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F44" i="158"/>
  <c r="F17" i="158"/>
  <c r="F16" i="158"/>
  <c r="F15" i="158"/>
  <c r="F14" i="158"/>
  <c r="F57" i="158" l="1"/>
  <c r="G57" i="158"/>
  <c r="C61" i="158"/>
  <c r="E61" i="158"/>
  <c r="C66" i="158"/>
  <c r="F61" i="158" l="1"/>
  <c r="G61" i="158"/>
  <c r="H63" i="158" l="1"/>
  <c r="H60" i="158"/>
  <c r="H59" i="158"/>
  <c r="H56" i="158"/>
  <c r="H54" i="158"/>
  <c r="H53" i="158"/>
  <c r="H52" i="158"/>
  <c r="H51" i="158"/>
  <c r="H48" i="158"/>
  <c r="H47" i="158"/>
  <c r="H46" i="158"/>
  <c r="H45" i="158"/>
  <c r="H16" i="158"/>
  <c r="H15" i="158"/>
  <c r="H14" i="158"/>
  <c r="G18" i="158" l="1"/>
  <c r="F18" i="158"/>
  <c r="H18" i="158"/>
  <c r="H57" i="158" l="1"/>
  <c r="H61" i="158" l="1"/>
  <c r="C9" i="159" l="1"/>
  <c r="I14" i="158" l="1"/>
  <c r="I15" i="158"/>
  <c r="I16" i="158"/>
  <c r="I63" i="158"/>
  <c r="I60" i="158"/>
  <c r="I59" i="158"/>
  <c r="I56" i="158"/>
  <c r="I53" i="158"/>
  <c r="I52" i="158"/>
  <c r="I51" i="158"/>
  <c r="I48" i="158"/>
  <c r="I47" i="158"/>
  <c r="I46" i="158"/>
  <c r="I45" i="158"/>
  <c r="B9" i="159" l="1"/>
  <c r="E66" i="158"/>
  <c r="F66" i="158" l="1"/>
  <c r="G66" i="158"/>
  <c r="H66" i="158"/>
  <c r="I66" i="158"/>
  <c r="I61" i="158"/>
  <c r="I57" i="158" l="1"/>
  <c r="B66" i="158" l="1"/>
  <c r="B61" i="158"/>
  <c r="B57" i="158"/>
  <c r="I18" i="158" l="1"/>
</calcChain>
</file>

<file path=xl/sharedStrings.xml><?xml version="1.0" encoding="utf-8"?>
<sst xmlns="http://schemas.openxmlformats.org/spreadsheetml/2006/main" count="2379" uniqueCount="870">
  <si>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</si>
  <si>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</si>
  <si>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</si>
  <si>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</si>
  <si>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</si>
  <si>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</si>
  <si>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</si>
  <si>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</si>
  <si>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</si>
  <si>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</si>
  <si>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</si>
  <si>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</si>
  <si>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</si>
  <si>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</si>
  <si>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</si>
  <si>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</si>
  <si>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</si>
  <si>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</si>
  <si>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</si>
  <si>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</si>
  <si>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</si>
  <si>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</si>
  <si>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</si>
  <si>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</si>
  <si>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</si>
  <si>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</si>
  <si>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</si>
  <si>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</si>
  <si>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</si>
  <si>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</si>
  <si>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</si>
  <si>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</si>
  <si>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</si>
  <si>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</si>
  <si>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</si>
  <si>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</si>
  <si>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</si>
  <si>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</si>
  <si>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</si>
  <si>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</si>
  <si>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</si>
  <si>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</si>
  <si>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</si>
  <si>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</si>
  <si>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</si>
  <si>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</si>
  <si>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</si>
  <si>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</si>
  <si>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</si>
  <si>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</si>
  <si>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</si>
  <si>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</si>
  <si>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</si>
  <si>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</si>
  <si>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</si>
  <si>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</si>
  <si>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</si>
  <si>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</si>
  <si>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</si>
  <si>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</si>
  <si>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</si>
  <si>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</si>
  <si>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</si>
  <si>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</si>
  <si>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</si>
  <si>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</si>
  <si>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</si>
  <si>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</si>
  <si>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</si>
  <si>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</si>
  <si>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</si>
  <si>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</si>
  <si>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</si>
  <si>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</si>
  <si>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</si>
  <si>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</si>
  <si>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</si>
  <si>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</si>
  <si>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</si>
  <si>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</si>
  <si>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</si>
  <si>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</si>
  <si>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</si>
  <si>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</si>
  <si>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</si>
  <si>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</si>
  <si>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</si>
  <si>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</si>
  <si>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</si>
  <si>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zúčtovnie dávok § 112</t>
  </si>
  <si>
    <t>Rozdiel  4-3</t>
  </si>
  <si>
    <t>x</t>
  </si>
  <si>
    <t>Január</t>
  </si>
  <si>
    <t>Marec</t>
  </si>
  <si>
    <t>REAKCIA - ÚHRADA</t>
  </si>
  <si>
    <t>Uhradené poistné na základe upozornenia formou SMS správ a e-mailu v Eur</t>
  </si>
  <si>
    <t xml:space="preserve">        % úspešnosti</t>
  </si>
  <si>
    <t>Počet doručených SMS a e-mailov</t>
  </si>
  <si>
    <t>Uhradené poistné na základe upozornenia formou SMS správ a e-mailu v Eur</t>
  </si>
  <si>
    <t>Príjmy Sociálnej poisťovne vrátane príspevkov na SDS rok 2018</t>
  </si>
  <si>
    <t>Schválený rozpočet na rok 2018</t>
  </si>
  <si>
    <t>Výdavky Sociálnej poisťovne rok 2018</t>
  </si>
  <si>
    <t>Výzvy za obdobie</t>
  </si>
  <si>
    <t>Počet odoslaných SMS
a e-mailov</t>
  </si>
  <si>
    <t>Počet zam., ktorých sa doruč. výzvy týkali</t>
  </si>
  <si>
    <t>Objem poistného, viažuceho sa k odoslaným SMS správam a e-mailom v Eur (zo stĺpca D)</t>
  </si>
  <si>
    <t>Počet  odoslaných SMS a e-mailov</t>
  </si>
  <si>
    <t xml:space="preserve"> Objem poistného, viažuceho sa k doručeným SMS a   e-maily v Eur</t>
  </si>
  <si>
    <t>Január 2018</t>
  </si>
  <si>
    <t xml:space="preserve"> % úspešnosti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</si>
  <si>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</si>
  <si>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</si>
  <si>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</si>
  <si>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</si>
  <si>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</si>
  <si>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</si>
  <si>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</si>
  <si>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</si>
  <si>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</si>
  <si>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</si>
  <si>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dôchodkového  poistenia    (účet  DP)</t>
  </si>
  <si>
    <t>garančného poistenia   (ZFGP)</t>
  </si>
  <si>
    <t>poistenia v nezamestnanosti  (ZFPvN)</t>
  </si>
  <si>
    <t>úrazového poistenia  (ZFÚP)</t>
  </si>
  <si>
    <t>Spolu účty základných fondov v ústredí</t>
  </si>
  <si>
    <t>rezervného fondu  solidarity  ( RFS)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</si>
  <si>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</si>
  <si>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</si>
  <si>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</si>
  <si>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</si>
  <si>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osob.účet zákl.fondu prísp. na star.dôch.spor SocP</t>
  </si>
  <si>
    <t xml:space="preserve">správny fond </t>
  </si>
  <si>
    <t>účet zdaňovanej činnosti SP</t>
  </si>
  <si>
    <t>sociálny fond SP</t>
  </si>
  <si>
    <t>účet osobitných prostriedkov SP</t>
  </si>
  <si>
    <t>BÚ-ESF-SP</t>
  </si>
  <si>
    <t>účet EESSI</t>
  </si>
  <si>
    <t xml:space="preserve">S p o l u   všetky účty </t>
  </si>
  <si>
    <t>v tom :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</si>
  <si>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</si>
  <si>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</si>
  <si>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</si>
  <si>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</si>
  <si>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</si>
  <si>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</si>
  <si>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</si>
  <si>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</si>
  <si>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</si>
  <si>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</si>
  <si>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</si>
  <si>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</si>
  <si>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</si>
  <si>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 xml:space="preserve">Príjmy z otvorenie II. piliera </t>
  </si>
  <si>
    <t>Zamestnávatelia - nepredpísané poistné</t>
  </si>
  <si>
    <t>SZČO - nepredpísané poistné</t>
  </si>
  <si>
    <t>Výzvy za obdobie roka 2018</t>
  </si>
  <si>
    <t>Február 2018</t>
  </si>
  <si>
    <t xml:space="preserve">        Obraty v tis. Eur</t>
  </si>
  <si>
    <t>Apríl</t>
  </si>
  <si>
    <t>Marec 2018</t>
  </si>
  <si>
    <t>Január až apríl  2018</t>
  </si>
  <si>
    <t>Časový rozpis rozpočtu na január až apríl 2018</t>
  </si>
  <si>
    <t>Skutočnosť január až apríl 2017</t>
  </si>
  <si>
    <t>Skutočnosť január až apríl 2018</t>
  </si>
  <si>
    <t>Január až apríl 2018</t>
  </si>
  <si>
    <t>Prehľad o zostatkoch finančných prostriedkov na bežných účtoch  v Štátnej pokladnici  dňa  30.04.2018</t>
  </si>
  <si>
    <t>Presuny realizované na krytie výplat  dôchodkových dávok v roku 2018 vo výške 615  mil. Eur.</t>
  </si>
  <si>
    <t>Súhrnná bilancia - bez príspevkov na SDS (s vplyvom II. piliera)</t>
  </si>
  <si>
    <t>Skutočnosť za rok 2017</t>
  </si>
  <si>
    <t>Schválený rozpočet na rok 2018 */</t>
  </si>
  <si>
    <t>Očakávaná skutočnosť rok 2018</t>
  </si>
  <si>
    <t>Skutočnosť k  30.4.2018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</si>
  <si>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</si>
  <si>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</si>
  <si>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</si>
  <si>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</si>
  <si>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</si>
  <si>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</si>
  <si>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</si>
  <si>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</si>
  <si>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</si>
  <si>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</si>
  <si>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</si>
  <si>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</si>
  <si>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</si>
  <si>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</si>
  <si>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</si>
  <si>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</si>
  <si>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</si>
  <si>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</si>
  <si>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</si>
  <si>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</si>
  <si>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</si>
  <si>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</si>
  <si>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</si>
  <si>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</si>
  <si>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</si>
  <si>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</si>
  <si>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</si>
  <si>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</si>
  <si>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985 z 19. decembra 2017</t>
  </si>
  <si>
    <t>Prehľad o príjmoch a výdavkoch Sociálnej poisťovne na dávky, ktoré hradí štát v roku 2018</t>
  </si>
  <si>
    <t>Kapitola štátneho rozpočtu MPSVR SR</t>
  </si>
  <si>
    <t>Rozpis rozpočtu na január až apríl 2018</t>
  </si>
  <si>
    <t>Skutočnosť za január až apríl 2018</t>
  </si>
  <si>
    <t>% plnenia 3/1</t>
  </si>
  <si>
    <t>% plnenia 3/2</t>
  </si>
  <si>
    <t>1</t>
  </si>
  <si>
    <t>2</t>
  </si>
  <si>
    <t>3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</si>
  <si>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</si>
  <si>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</si>
  <si>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</si>
  <si>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</si>
  <si>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</si>
  <si>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</si>
  <si>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</si>
  <si>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</si>
  <si>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</si>
  <si>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.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</si>
  <si>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</si>
  <si>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</si>
  <si>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</si>
  <si>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</si>
  <si>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</si>
  <si>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l/ vianočný príspevok a úhrada nákladov spojená s jeho výplatou</t>
  </si>
  <si>
    <t>m/ príplatok k dôchodku politickým väzňom podľa zákona č. 274/2007 Z.z.v znení neskorších predpisov **/</t>
  </si>
  <si>
    <t>jednorázový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</si>
  <si>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</si>
  <si>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</si>
  <si>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</si>
  <si>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</si>
  <si>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</si>
  <si>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</si>
  <si>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</si>
  <si>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</si>
  <si>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</si>
  <si>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</si>
  <si>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</si>
  <si>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</si>
  <si>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</si>
  <si>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</si>
  <si>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</si>
  <si>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</si>
  <si>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Vývoj pohľadávok Sociálnej poisťovne podľa druhov a podľa fondov mesačne v roku 2018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</si>
  <si>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</si>
  <si>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</si>
  <si>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</si>
  <si>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</si>
  <si>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</si>
  <si>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</si>
  <si>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</si>
  <si>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</si>
  <si>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</si>
  <si>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</si>
  <si>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</si>
  <si>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</si>
  <si>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decembru 2015</t>
  </si>
  <si>
    <t>31. decembru 2016</t>
  </si>
  <si>
    <t>31. decembru 2017</t>
  </si>
  <si>
    <t>31. januáru 2018</t>
  </si>
  <si>
    <t>28. februáru 2018</t>
  </si>
  <si>
    <t>31. marcu 2018</t>
  </si>
  <si>
    <t>30. aprílu 2018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</si>
  <si>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</si>
  <si>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</si>
  <si>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</si>
  <si>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</si>
  <si>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</si>
  <si>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</si>
  <si>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</si>
  <si>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</si>
  <si>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</si>
  <si>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</si>
  <si>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</si>
  <si>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</si>
  <si>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</si>
  <si>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Zúčtovanie štátnych dávok   stredisko 147</t>
  </si>
  <si>
    <t>k 31. decembru 2013</t>
  </si>
  <si>
    <t>k 31. decembru 2014</t>
  </si>
  <si>
    <t>k 31. decembru 2015</t>
  </si>
  <si>
    <t>k 31. decembru 2016</t>
  </si>
  <si>
    <t>k 31. decembru 2017</t>
  </si>
  <si>
    <t>k 31. januáru 2018</t>
  </si>
  <si>
    <t>k 28. februáru 2018</t>
  </si>
  <si>
    <t>k 31. marcu 2018</t>
  </si>
  <si>
    <t>k 30. aprílu 2018</t>
  </si>
  <si>
    <t>Pobočka</t>
  </si>
  <si>
    <t>Pohľadávky celkom ( účet 316 ) v tis. Eur</t>
  </si>
  <si>
    <t>stav k 30_4_2017</t>
  </si>
  <si>
    <t>stav k 30_4_2018</t>
  </si>
  <si>
    <t>nárast (+); pokles (-)</t>
  </si>
  <si>
    <t>zníženie (-), nárast (+) pohľadávok oproti stavu k 30_4_2017 o...%</t>
  </si>
  <si>
    <t>Košice</t>
  </si>
  <si>
    <t>Žilina</t>
  </si>
  <si>
    <t>Banská Bystrica</t>
  </si>
  <si>
    <t>Trenčín</t>
  </si>
  <si>
    <t>Prešov</t>
  </si>
  <si>
    <t>Rožňava</t>
  </si>
  <si>
    <t>Trnava</t>
  </si>
  <si>
    <t>Bratislava</t>
  </si>
  <si>
    <t>Poprad</t>
  </si>
  <si>
    <t>Prievidza</t>
  </si>
  <si>
    <t>Rimavská Sobota</t>
  </si>
  <si>
    <t>Považská Bystrica</t>
  </si>
  <si>
    <t>Humenné</t>
  </si>
  <si>
    <t>Svidník</t>
  </si>
  <si>
    <t>Liptovský Mikuláš</t>
  </si>
  <si>
    <t>Komárno</t>
  </si>
  <si>
    <t>Senica</t>
  </si>
  <si>
    <t>Galanta</t>
  </si>
  <si>
    <t>Trebišov</t>
  </si>
  <si>
    <t>Veľký Krtíš</t>
  </si>
  <si>
    <t>Dolný Kubín</t>
  </si>
  <si>
    <t>Dunajská Streda</t>
  </si>
  <si>
    <t>Nitra</t>
  </si>
  <si>
    <t>Čadca</t>
  </si>
  <si>
    <t>Lučenec</t>
  </si>
  <si>
    <t>Nové Zámky</t>
  </si>
  <si>
    <t>Stará Ľubovňa</t>
  </si>
  <si>
    <t>Žiar nad Hronom</t>
  </si>
  <si>
    <t>Vranov nad Topľou</t>
  </si>
  <si>
    <t>Spišská Nová Ves</t>
  </si>
  <si>
    <t>Michalovce</t>
  </si>
  <si>
    <t>Topoľčany</t>
  </si>
  <si>
    <t>Zvolen</t>
  </si>
  <si>
    <t>Martin</t>
  </si>
  <si>
    <t>Bardejov</t>
  </si>
  <si>
    <t>Levice</t>
  </si>
  <si>
    <t>SP pobočky</t>
  </si>
  <si>
    <t xml:space="preserve">Ústredie </t>
  </si>
  <si>
    <t>SP spolu</t>
  </si>
  <si>
    <t>Prehľad pohľadávok vymáhaných prostredníctvom správneho výkonu</t>
  </si>
  <si>
    <t>počet rozhodnutí</t>
  </si>
  <si>
    <t>výška vymáhanej pohľadávky v exekučnom konaní v tis. Eur</t>
  </si>
  <si>
    <t>úhrady v tis. Eur</t>
  </si>
  <si>
    <t>Vydané rozhodnutia o povolení splátok dlžných súm v roku 2018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</si>
  <si>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</si>
  <si>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</si>
  <si>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</si>
  <si>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</si>
  <si>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28.2.2018</t>
  </si>
  <si>
    <t>Stav pohľadávok  podľa pobočiek Sociálnej poisťovne a zdravotníckych zariadení k 30. aprílu 2018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</si>
  <si>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</si>
  <si>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</si>
  <si>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</si>
  <si>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</si>
  <si>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marcu 2018</t>
  </si>
  <si>
    <t>Pohľadávka na                     poistnom                                k 30. aprílu 2018</t>
  </si>
  <si>
    <t>Rozdiel pohľadávky na                              poistnom                      4_ 2018 - 3_2018</t>
  </si>
  <si>
    <t>S</t>
  </si>
  <si>
    <t>Fakultná nemocnica s poliklinikou F. D. Roosevelta Banská Bystrica</t>
  </si>
  <si>
    <t>00165549</t>
  </si>
  <si>
    <t>Národný ústav detských chorôb Bratislava</t>
  </si>
  <si>
    <t>00607231</t>
  </si>
  <si>
    <t>Univerzitná nemocnica Bratislava</t>
  </si>
  <si>
    <t>Detská fakultná nemocnica Košice</t>
  </si>
  <si>
    <t>00606715</t>
  </si>
  <si>
    <t>Univerzitná nemocnica L. Pasteura Košice</t>
  </si>
  <si>
    <t>00606707</t>
  </si>
  <si>
    <t>Fakultná nemocnica J. A. Reimana Prešov</t>
  </si>
  <si>
    <t>00610577</t>
  </si>
  <si>
    <t>Fakultná nemocnica Trnava</t>
  </si>
  <si>
    <t>00610381</t>
  </si>
  <si>
    <t>Fakultná nemocnica s poliklinikou Žilina</t>
  </si>
  <si>
    <t>Národná transfúzna služba SR, Bratislava</t>
  </si>
  <si>
    <t>Letecká vojenská nemocnica, a.s., Košice</t>
  </si>
  <si>
    <t>36601578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</si>
  <si>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</si>
  <si>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</si>
  <si>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</si>
  <si>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</si>
  <si>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</si>
  <si>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</si>
  <si>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</si>
  <si>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</si>
  <si>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</si>
  <si>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</si>
  <si>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</si>
  <si>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</si>
  <si>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</si>
  <si>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</si>
  <si>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</si>
  <si>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</si>
  <si>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</si>
  <si>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</si>
  <si>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Regionálna nemocnica Banská Štiavnica, n.o.</t>
  </si>
  <si>
    <t>Legenda: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</si>
  <si>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</si>
  <si>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</si>
  <si>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</si>
  <si>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</si>
  <si>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</si>
  <si>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</si>
  <si>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</si>
  <si>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</si>
  <si>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</si>
  <si>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</si>
  <si>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</si>
  <si>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</si>
  <si>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</si>
  <si>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</si>
  <si>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</si>
  <si>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30. aprílu 2018</t>
  </si>
  <si>
    <t>Typ ZZ</t>
  </si>
  <si>
    <t>Forma ZZ (S/V)</t>
  </si>
  <si>
    <t>Platenie bežného poistného</t>
  </si>
  <si>
    <t>Pohľadávka na poistnom k 30.4.2018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</si>
  <si>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</si>
  <si>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</si>
  <si>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</si>
  <si>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</si>
  <si>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</si>
  <si>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</si>
  <si>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</si>
  <si>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</si>
  <si>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</si>
  <si>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</si>
  <si>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</si>
  <si>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</si>
  <si>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</si>
  <si>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</si>
  <si>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C</t>
  </si>
  <si>
    <t>-</t>
  </si>
  <si>
    <t>A</t>
  </si>
  <si>
    <t>N</t>
  </si>
  <si>
    <t>zmluvné záložné právo</t>
  </si>
  <si>
    <t>X</t>
  </si>
  <si>
    <t>platí</t>
  </si>
  <si>
    <t>čiastočne (za zamestnancov)</t>
  </si>
  <si>
    <t>neplatí</t>
  </si>
  <si>
    <t>ukončená registrácia</t>
  </si>
  <si>
    <t>Rok 2018</t>
  </si>
  <si>
    <t>Mesačný vývoj použitia správneho fondu celkom za rok 2017 a 2018</t>
  </si>
  <si>
    <t>v Eur</t>
  </si>
  <si>
    <t>Eur</t>
  </si>
  <si>
    <t>Ukazovatele</t>
  </si>
  <si>
    <t>R O K      2   0  1  7</t>
  </si>
  <si>
    <t>Rozpočet</t>
  </si>
  <si>
    <t xml:space="preserve"> S K U T O Č N O S Ť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</si>
  <si>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</si>
  <si>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</si>
  <si>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</si>
  <si>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</si>
  <si>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</si>
  <si>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</si>
  <si>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</si>
  <si>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</si>
  <si>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</si>
  <si>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</si>
  <si>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8</t>
  </si>
  <si>
    <t>Upravený</t>
  </si>
  <si>
    <t>rozpočet</t>
  </si>
  <si>
    <t>Vyhodnotenie plnenia upraveného rozpisu rozpočtu správneho fondu Sociálnej poisťovne za január až apríl 2018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</si>
  <si>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</si>
  <si>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</si>
  <si>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</si>
  <si>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</si>
  <si>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</si>
  <si>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</si>
  <si>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</si>
  <si>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</si>
  <si>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</si>
  <si>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</si>
  <si>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 Rozpis rozpočtu 2018</t>
  </si>
  <si>
    <t xml:space="preserve">   Rozpis rozpočtu na rok 2018 po úpravách k 30.4.2018</t>
  </si>
  <si>
    <t>* Skutočnosť</t>
  </si>
  <si>
    <t>* % Plnenia z URR</t>
  </si>
  <si>
    <t>* Pol. obj. Nevädzová (134)</t>
  </si>
  <si>
    <t>* DaRZ Staré Hory(136)</t>
  </si>
  <si>
    <t>* DaRZ Pavčina Lehota (137)</t>
  </si>
  <si>
    <t>* Dozorná rada (133)</t>
  </si>
  <si>
    <t>** ÚSTREDIE SPOLU</t>
  </si>
  <si>
    <t>*  Rozpis rozpočtu 2018</t>
  </si>
  <si>
    <t xml:space="preserve">  *Rozpis rozpočtu na rok 2018 po úpravách k 30.4.2018</t>
  </si>
  <si>
    <t>*  Skutočnosť</t>
  </si>
  <si>
    <t>* Pobočky SP (132)</t>
  </si>
  <si>
    <t>*** SPRÁVNY FOND SPOLU</t>
  </si>
  <si>
    <t>**   Rozpis rozpočtu 2018</t>
  </si>
  <si>
    <t xml:space="preserve">  ** Rozpis rozpočtu na rok 2018 po úpravách k 30.4.2018</t>
  </si>
  <si>
    <t>**  Skutočnosť</t>
  </si>
  <si>
    <t>** % Plnenia z URR</t>
  </si>
  <si>
    <t>Objednávky a nezaplatené faktúry za celú Sociálnu poisťovňu k 17. máju 2018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</si>
  <si>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</si>
  <si>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</si>
  <si>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</si>
  <si>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</si>
  <si>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</si>
  <si>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</si>
  <si>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</si>
  <si>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</si>
  <si>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17. máju</t>
  </si>
  <si>
    <t>bez objednávok</t>
  </si>
  <si>
    <t>vrátane</t>
  </si>
  <si>
    <t>(stl.1 minus stl.6)</t>
  </si>
  <si>
    <t>na rok 2018</t>
  </si>
  <si>
    <t>SAP(modul MM)</t>
  </si>
  <si>
    <t>objednávok</t>
  </si>
  <si>
    <t>Vyhodnotenie plnenia upraveného rozpisu rozpočtu bežných výdavkov (nákladov) správneho fondu Sociálnej poisťovne</t>
  </si>
  <si>
    <t>za január až apríl 2018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</si>
  <si>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</si>
  <si>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</si>
  <si>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</si>
  <si>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</si>
  <si>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</si>
  <si>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</si>
  <si>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</si>
  <si>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</si>
  <si>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</si>
  <si>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</si>
  <si>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</si>
  <si>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</si>
  <si>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za obdobie</t>
  </si>
  <si>
    <t>plnenia</t>
  </si>
  <si>
    <t>oddiel/skupina/</t>
  </si>
  <si>
    <t>kategória</t>
  </si>
  <si>
    <t>ložka</t>
  </si>
  <si>
    <t xml:space="preserve">po úpravách </t>
  </si>
  <si>
    <t xml:space="preserve"> január až</t>
  </si>
  <si>
    <t>(3 : 2)</t>
  </si>
  <si>
    <t>trieda/podtrieda</t>
  </si>
  <si>
    <t>k 30.04.2018</t>
  </si>
  <si>
    <t xml:space="preserve"> apríl 2018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</si>
  <si>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</si>
  <si>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</si>
  <si>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</si>
  <si>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</si>
  <si>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</si>
  <si>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</si>
  <si>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</si>
  <si>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</si>
  <si>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</si>
  <si>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</si>
  <si>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</si>
  <si>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</si>
  <si>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</si>
  <si>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</si>
  <si>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</si>
  <si>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</si>
  <si>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</si>
  <si>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</si>
  <si>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</si>
  <si>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</si>
  <si>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</si>
  <si>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</si>
  <si>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</si>
  <si>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</si>
  <si>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</si>
  <si>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</si>
  <si>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</si>
  <si>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</si>
  <si>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</si>
  <si>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</si>
  <si>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</si>
  <si>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</si>
  <si>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</si>
  <si>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</si>
  <si>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</si>
  <si>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</si>
  <si>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</si>
  <si>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</si>
  <si>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</si>
  <si>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</si>
  <si>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</si>
  <si>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</si>
  <si>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</si>
  <si>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</si>
  <si>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</si>
  <si>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</si>
  <si>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</si>
  <si>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</si>
  <si>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</si>
  <si>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</si>
  <si>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</si>
  <si>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</si>
  <si>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</si>
  <si>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</si>
  <si>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</si>
  <si>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</si>
  <si>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 xml:space="preserve"> Telekomunikačná technika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</si>
  <si>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</si>
  <si>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</si>
  <si>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</si>
  <si>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</si>
  <si>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</si>
  <si>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</si>
  <si>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</si>
  <si>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</si>
  <si>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</si>
  <si>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</si>
  <si>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</si>
  <si>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</si>
  <si>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</si>
  <si>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</si>
  <si>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</si>
  <si>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</si>
  <si>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</si>
  <si>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</si>
  <si>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</si>
  <si>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</si>
  <si>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</si>
  <si>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</si>
  <si>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</si>
  <si>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</si>
  <si>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</si>
  <si>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</si>
  <si>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</si>
  <si>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</si>
  <si>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</si>
  <si>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</si>
  <si>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</si>
  <si>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</si>
  <si>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</si>
  <si>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</si>
  <si>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</si>
  <si>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</si>
  <si>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</si>
  <si>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</si>
  <si>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</si>
  <si>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</si>
  <si>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</si>
  <si>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</si>
  <si>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</si>
  <si>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</si>
  <si>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</si>
  <si>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</si>
  <si>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</si>
  <si>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</si>
  <si>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</si>
  <si>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</si>
  <si>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</si>
  <si>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</si>
  <si>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</si>
  <si>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</si>
  <si>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</si>
  <si>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</si>
  <si>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</si>
  <si>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</si>
  <si>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</si>
  <si>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</si>
  <si>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</si>
  <si>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</si>
  <si>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</si>
  <si>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</si>
  <si>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</si>
  <si>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</si>
  <si>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</si>
  <si>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</si>
  <si>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</si>
  <si>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</si>
  <si>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</si>
  <si>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</si>
  <si>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</si>
  <si>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</si>
  <si>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</si>
  <si>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637040</t>
  </si>
  <si>
    <t xml:space="preserve"> Služby v oblasti informačno - komunikačných technológií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</si>
  <si>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</si>
  <si>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</si>
  <si>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</si>
  <si>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</si>
  <si>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</si>
  <si>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</si>
  <si>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</si>
  <si>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</si>
  <si>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</si>
  <si>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</si>
  <si>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</si>
  <si>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</si>
  <si>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</si>
  <si>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</si>
  <si>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</si>
  <si>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</si>
  <si>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</si>
  <si>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</si>
  <si>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</si>
  <si>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</si>
  <si>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január až apríl 2018 v štruktúre funkčnej a ekonomickej klasifikácie</t>
  </si>
  <si>
    <t>za január až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</si>
  <si>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</si>
  <si>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</si>
  <si>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</si>
  <si>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</si>
  <si>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</si>
  <si>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</si>
  <si>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</si>
  <si>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</si>
  <si>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</si>
  <si>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</si>
  <si>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</si>
  <si>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</si>
  <si>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</si>
  <si>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</si>
  <si>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</si>
  <si>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</si>
  <si>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</si>
  <si>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</si>
  <si>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</si>
  <si>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</si>
  <si>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</si>
  <si>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</si>
  <si>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</si>
  <si>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</si>
  <si>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</si>
  <si>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</si>
  <si>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</si>
  <si>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</si>
  <si>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</si>
  <si>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</si>
  <si>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</si>
  <si>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</si>
  <si>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</si>
  <si>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</si>
  <si>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</si>
  <si>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</si>
  <si>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</si>
  <si>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</si>
  <si>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</si>
  <si>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za január</t>
  </si>
  <si>
    <t>po úpravách</t>
  </si>
  <si>
    <t>až apríl</t>
  </si>
  <si>
    <t xml:space="preserve">  2018</t>
  </si>
  <si>
    <t xml:space="preserve"> Energie</t>
  </si>
  <si>
    <t xml:space="preserve"> Poštovné služby </t>
  </si>
  <si>
    <t xml:space="preserve"> Telekomunikačné služby</t>
  </si>
  <si>
    <t xml:space="preserve"> Služby v oblasti informačno-komunikačných technológií</t>
  </si>
  <si>
    <t>Evidencia úpravy rozpisu rozpočtu v Sociálnej poisťovni ústredie</t>
  </si>
  <si>
    <t>za rok  2018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</si>
  <si>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</si>
  <si>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</si>
  <si>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</si>
  <si>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</si>
  <si>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</si>
  <si>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</si>
  <si>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</si>
  <si>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</si>
  <si>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</si>
  <si>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</si>
  <si>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</si>
  <si>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</si>
  <si>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</si>
  <si>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Ba--0009866/2018</t>
  </si>
  <si>
    <t>Dodatok</t>
  </si>
  <si>
    <t>Rozpočtové opatrenie</t>
  </si>
  <si>
    <t>637004.51828000</t>
  </si>
  <si>
    <t>ZZZ</t>
  </si>
  <si>
    <t>správneho fondu, ústredie</t>
  </si>
  <si>
    <t>642015.52770000</t>
  </si>
  <si>
    <t>611000.52110000</t>
  </si>
  <si>
    <t>612002.52120000</t>
  </si>
  <si>
    <t>614000.52140000</t>
  </si>
  <si>
    <t>625002.52442000</t>
  </si>
  <si>
    <t>632003.51410000</t>
  </si>
  <si>
    <t>632003.51910000</t>
  </si>
  <si>
    <t>632003.51920000</t>
  </si>
  <si>
    <t>637005.51831000</t>
  </si>
  <si>
    <t>637016.52710000</t>
  </si>
  <si>
    <t>637014.52720000</t>
  </si>
  <si>
    <t>637012.54910000</t>
  </si>
  <si>
    <t>637034.54940000</t>
  </si>
  <si>
    <t>642013.52750000</t>
  </si>
  <si>
    <t>642013.52820000</t>
  </si>
  <si>
    <t>637026.52310000</t>
  </si>
  <si>
    <t>633006.50111000</t>
  </si>
  <si>
    <t>633006.50112000</t>
  </si>
  <si>
    <t>633006.50113000</t>
  </si>
  <si>
    <t>633006.50114000</t>
  </si>
  <si>
    <t>633006.50121000</t>
  </si>
  <si>
    <t>634001.50131000</t>
  </si>
  <si>
    <t>633004.50142400</t>
  </si>
  <si>
    <t>632001.50210000</t>
  </si>
  <si>
    <t>632001.50220000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</si>
  <si>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</si>
  <si>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</si>
  <si>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</si>
  <si>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</si>
  <si>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</si>
  <si>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</si>
  <si>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637004.51811000</t>
  </si>
  <si>
    <t>637004.51812000</t>
  </si>
  <si>
    <t>637005.51813000</t>
  </si>
  <si>
    <t>637011.51814000</t>
  </si>
  <si>
    <t>634004.51829000</t>
  </si>
  <si>
    <t>713004.04221230</t>
  </si>
  <si>
    <t>P1808</t>
  </si>
  <si>
    <t>713005.04221240</t>
  </si>
  <si>
    <t>P1809</t>
  </si>
  <si>
    <t>714001.04231200</t>
  </si>
  <si>
    <t>P1810</t>
  </si>
  <si>
    <t>716000.04251200</t>
  </si>
  <si>
    <t>P1705</t>
  </si>
  <si>
    <t>P1009</t>
  </si>
  <si>
    <t>P1811</t>
  </si>
  <si>
    <t>P1419</t>
  </si>
  <si>
    <t>P1340</t>
  </si>
  <si>
    <t>P1724</t>
  </si>
  <si>
    <t>P1604</t>
  </si>
  <si>
    <t>P1606</t>
  </si>
  <si>
    <t>P1616</t>
  </si>
  <si>
    <t>P1712</t>
  </si>
  <si>
    <t>P1722</t>
  </si>
  <si>
    <t>P1515</t>
  </si>
  <si>
    <t>717002.04211220</t>
  </si>
  <si>
    <t>P1215</t>
  </si>
  <si>
    <t>P1610</t>
  </si>
  <si>
    <t>P1505</t>
  </si>
  <si>
    <t>P1814</t>
  </si>
  <si>
    <t>P1607</t>
  </si>
  <si>
    <t>P1703</t>
  </si>
  <si>
    <t>P1704</t>
  </si>
  <si>
    <t>717003.04211230</t>
  </si>
  <si>
    <t>P1343</t>
  </si>
  <si>
    <t>P1813</t>
  </si>
  <si>
    <t>P1812</t>
  </si>
  <si>
    <t>633006.50111200</t>
  </si>
  <si>
    <t>633003.50142300</t>
  </si>
  <si>
    <t>635002.51130000</t>
  </si>
  <si>
    <t>635004.51151000</t>
  </si>
  <si>
    <t>635003.51152000</t>
  </si>
  <si>
    <t>632005.51451000</t>
  </si>
  <si>
    <t>637040.51815000</t>
  </si>
  <si>
    <t>632004.51818000</t>
  </si>
  <si>
    <t>637040.51822100</t>
  </si>
  <si>
    <t>711003.04121200</t>
  </si>
  <si>
    <t>I1802</t>
  </si>
  <si>
    <t>713002.04221210</t>
  </si>
  <si>
    <t>I1801</t>
  </si>
  <si>
    <t>713003.04221220</t>
  </si>
  <si>
    <t>BA--0161673/2018</t>
  </si>
  <si>
    <t>Prijatie</t>
  </si>
  <si>
    <t>711001.04261210</t>
  </si>
  <si>
    <t>P1815</t>
  </si>
  <si>
    <t>P1721</t>
  </si>
  <si>
    <t>713001.04241200</t>
  </si>
  <si>
    <t>P1816</t>
  </si>
  <si>
    <t>Odoslanie</t>
  </si>
  <si>
    <t>P1715</t>
  </si>
  <si>
    <t>BA--0184944/2018</t>
  </si>
  <si>
    <t>BA--0173380/2018</t>
  </si>
  <si>
    <t>637012.54930000</t>
  </si>
  <si>
    <t>4.</t>
  </si>
  <si>
    <t>Ba--0213949/2018</t>
  </si>
  <si>
    <t>636002.51620000</t>
  </si>
  <si>
    <t>637027.54920000</t>
  </si>
  <si>
    <t>633001.50142100</t>
  </si>
  <si>
    <t>5.</t>
  </si>
  <si>
    <t>Ba--0202951/2018</t>
  </si>
  <si>
    <t>637012.53810000</t>
  </si>
  <si>
    <t>6.</t>
  </si>
  <si>
    <t>BA--0218488/2018</t>
  </si>
  <si>
    <t>633013.51841000</t>
  </si>
  <si>
    <t>7.</t>
  </si>
  <si>
    <t>BA--0281961/2018</t>
  </si>
  <si>
    <t>642012.52740000</t>
  </si>
  <si>
    <t>642012.52810000</t>
  </si>
  <si>
    <t>8.</t>
  </si>
  <si>
    <t>Ba--0320280/2018</t>
  </si>
  <si>
    <t>9.</t>
  </si>
  <si>
    <t>Ba--0334173/2018</t>
  </si>
  <si>
    <t>10.</t>
  </si>
  <si>
    <t>Ba--0326788/2018</t>
  </si>
  <si>
    <t>11.</t>
  </si>
  <si>
    <t>BA--0317659/2018</t>
  </si>
  <si>
    <t>12.</t>
  </si>
  <si>
    <t>Ba--0363186/2018</t>
  </si>
  <si>
    <t>13.</t>
  </si>
  <si>
    <t>BA--0358532/2018</t>
  </si>
  <si>
    <t>14.</t>
  </si>
  <si>
    <t>Úspešnosť vymáhania v %</t>
  </si>
  <si>
    <t>Sumárny prehľad pohľadávok vymáhaných správnym výkonom od 01. 01. 2018 do 30.04.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</si>
</sst>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€_-;\-* #,##0\ _€_-;_-* &quot;-&quot;\ _€_-;_-@_-"/>
    <numFmt numFmtId="43" formatCode="_-* #,##0.00\ _€_-;\-* #,##0.00\ _€_-;_-* &quot;-&quot;??\ _€_-;_-@_-"/>
    <numFmt numFmtId="164" formatCode="_-* #,##0\ _E_U_R_-;\-* #,##0\ _E_U_R_-;_-* &quot;-&quot;\ _E_U_R_-;_-@_-"/>
    <numFmt numFmtId="165" formatCode="_-* #,##0.00\ &quot;EUR&quot;_-;\-* #,##0.00\ &quot;EUR&quot;_-;_-* &quot;-&quot;??\ &quot;EUR&quot;_-;_-@_-"/>
    <numFmt numFmtId="166" formatCode="_-* #,##0.00\ _S_k_-;\-* #,##0.00\ _S_k_-;_-* &quot;-&quot;??\ _S_k_-;_-@_-"/>
    <numFmt numFmtId="167" formatCode="&quot;$&quot;#,##0;[Red]\-&quot;$&quot;#,##0"/>
    <numFmt numFmtId="168" formatCode="m\o\n\th\ d\,\ \y\y\y\y"/>
    <numFmt numFmtId="169" formatCode=";;"/>
    <numFmt numFmtId="170" formatCode="_-* #,##0.00\ [$€-1]_-;\-* #,##0.00\ [$€-1]_-;_-* &quot;-&quot;??\ [$€-1]_-"/>
    <numFmt numFmtId="171" formatCode="_(* #,##0.00_);_(* \(#,##0.00\);_(* &quot;-&quot;??_);_(@_)"/>
    <numFmt numFmtId="172" formatCode="#,##0.00_ ;[Red]\-#,##0.00;\-"/>
    <numFmt numFmtId="173" formatCode="_-* #,##0.00\ &quot;Sk&quot;_-;\-* #,##0.00\ &quot;Sk&quot;_-;_-* &quot;-&quot;??\ &quot;Sk&quot;_-;_-@_-"/>
    <numFmt numFmtId="174" formatCode="#,##0\ _S_k"/>
    <numFmt numFmtId="175" formatCode="#,##0.00_ ;\-#,##0.00\ "/>
    <numFmt numFmtId="176" formatCode="#,##0.00000"/>
    <numFmt numFmtId="177" formatCode="#,##0.0000"/>
    <numFmt numFmtId="178" formatCode="#,##0.00_ ;[Red]\-#,##0.00\ "/>
    <numFmt numFmtId="179" formatCode="#,##0.00\ &quot;Sk&quot;"/>
    <numFmt numFmtId="180" formatCode="_-* #,##0\ _S_k_-;\-* #,##0\ _S_k_-;_-* &quot;-&quot;\ _S_k_-;_-@_-"/>
    <numFmt numFmtId="181" formatCode="#,##0;\-#,##0;&quot; &quot;"/>
    <numFmt numFmtId="182" formatCode="#,##0.00;\-#,##0.00;&quot; &quot;"/>
    <numFmt numFmtId="183" formatCode="#,##0_ ;\-#,##0\ "/>
    <numFmt numFmtId="184" formatCode="0.0"/>
  </numFmts>
  <fonts count="1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rgb="FF00B05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sz val="11"/>
      <color rgb="FF0099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Arial CE"/>
      <family val="2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4"/>
      <name val="Arial CE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vertAlign val="subscript"/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302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3" fontId="33" fillId="0" borderId="0"/>
    <xf numFmtId="3" fontId="34" fillId="0" borderId="0"/>
    <xf numFmtId="38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6" fillId="0" borderId="0">
      <protection locked="0"/>
    </xf>
    <xf numFmtId="0" fontId="37" fillId="4" borderId="0" applyNumberFormat="0" applyBorder="0" applyAlignment="0" applyProtection="0"/>
    <xf numFmtId="170" fontId="26" fillId="0" borderId="0" applyFont="0" applyFill="0" applyBorder="0" applyAlignment="0" applyProtection="0"/>
    <xf numFmtId="169" fontId="36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16" borderId="1" applyNumberFormat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2" fillId="0" borderId="0" applyNumberFormat="0" applyFill="0" applyBorder="0" applyAlignment="0" applyProtection="0"/>
    <xf numFmtId="2" fontId="43" fillId="0" borderId="0"/>
    <xf numFmtId="0" fontId="44" fillId="17" borderId="0" applyNumberFormat="0" applyBorder="0" applyAlignment="0" applyProtection="0"/>
    <xf numFmtId="0" fontId="26" fillId="0" borderId="0"/>
    <xf numFmtId="0" fontId="27" fillId="0" borderId="0"/>
    <xf numFmtId="0" fontId="29" fillId="0" borderId="0"/>
    <xf numFmtId="0" fontId="45" fillId="0" borderId="0"/>
    <xf numFmtId="0" fontId="46" fillId="0" borderId="0"/>
    <xf numFmtId="0" fontId="26" fillId="0" borderId="0"/>
    <xf numFmtId="0" fontId="29" fillId="0" borderId="0"/>
    <xf numFmtId="0" fontId="27" fillId="0" borderId="0"/>
    <xf numFmtId="0" fontId="35" fillId="0" borderId="0"/>
    <xf numFmtId="0" fontId="34" fillId="0" borderId="0"/>
    <xf numFmtId="0" fontId="29" fillId="18" borderId="5" applyNumberFormat="0" applyFont="0" applyAlignment="0" applyProtection="0"/>
    <xf numFmtId="0" fontId="47" fillId="0" borderId="6" applyNumberFormat="0" applyFill="0" applyAlignment="0" applyProtection="0"/>
    <xf numFmtId="49" fontId="48" fillId="0" borderId="0"/>
    <xf numFmtId="0" fontId="49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6" fillId="0" borderId="8">
      <protection locked="0"/>
    </xf>
    <xf numFmtId="0" fontId="52" fillId="0" borderId="0"/>
    <xf numFmtId="0" fontId="53" fillId="7" borderId="9" applyNumberFormat="0" applyAlignment="0" applyProtection="0"/>
    <xf numFmtId="0" fontId="54" fillId="19" borderId="9" applyNumberFormat="0" applyAlignment="0" applyProtection="0"/>
    <xf numFmtId="0" fontId="55" fillId="19" borderId="10" applyNumberFormat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3" borderId="0" applyNumberFormat="0" applyBorder="0" applyAlignment="0" applyProtection="0"/>
    <xf numFmtId="0" fontId="26" fillId="0" borderId="0"/>
    <xf numFmtId="0" fontId="25" fillId="0" borderId="0"/>
    <xf numFmtId="166" fontId="58" fillId="0" borderId="0" applyFont="0" applyFill="0" applyBorder="0" applyAlignment="0" applyProtection="0"/>
    <xf numFmtId="0" fontId="24" fillId="0" borderId="0"/>
    <xf numFmtId="166" fontId="59" fillId="0" borderId="0" applyFont="0" applyFill="0" applyBorder="0" applyAlignment="0" applyProtection="0"/>
    <xf numFmtId="0" fontId="23" fillId="0" borderId="0"/>
    <xf numFmtId="166" fontId="60" fillId="0" borderId="0" applyFont="0" applyFill="0" applyBorder="0" applyAlignment="0" applyProtection="0"/>
    <xf numFmtId="0" fontId="22" fillId="0" borderId="0"/>
    <xf numFmtId="166" fontId="61" fillId="0" borderId="0" applyFont="0" applyFill="0" applyBorder="0" applyAlignment="0" applyProtection="0"/>
    <xf numFmtId="0" fontId="30" fillId="0" borderId="0"/>
    <xf numFmtId="166" fontId="62" fillId="0" borderId="0" applyFont="0" applyFill="0" applyBorder="0" applyAlignment="0" applyProtection="0"/>
    <xf numFmtId="0" fontId="21" fillId="0" borderId="0"/>
    <xf numFmtId="0" fontId="26" fillId="0" borderId="0"/>
    <xf numFmtId="0" fontId="20" fillId="0" borderId="0"/>
    <xf numFmtId="9" fontId="26" fillId="0" borderId="0" applyFont="0" applyFill="0" applyBorder="0" applyAlignment="0" applyProtection="0"/>
    <xf numFmtId="0" fontId="29" fillId="0" borderId="0"/>
    <xf numFmtId="0" fontId="19" fillId="0" borderId="0"/>
    <xf numFmtId="0" fontId="18" fillId="0" borderId="0"/>
    <xf numFmtId="0" fontId="17" fillId="0" borderId="0"/>
    <xf numFmtId="0" fontId="26" fillId="0" borderId="0"/>
    <xf numFmtId="0" fontId="2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63" fillId="24" borderId="0" applyNumberFormat="0" applyBorder="0" applyAlignment="0" applyProtection="0"/>
    <xf numFmtId="0" fontId="63" fillId="25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0" borderId="0" applyNumberFormat="0" applyBorder="0" applyAlignment="0" applyProtection="0"/>
    <xf numFmtId="0" fontId="64" fillId="41" borderId="0" applyNumberFormat="0" applyBorder="0" applyAlignment="0" applyProtection="0"/>
    <xf numFmtId="0" fontId="65" fillId="42" borderId="0" applyNumberFormat="0" applyBorder="0" applyAlignment="0" applyProtection="0"/>
    <xf numFmtId="0" fontId="66" fillId="43" borderId="18" applyNumberFormat="0" applyAlignment="0" applyProtection="0"/>
    <xf numFmtId="0" fontId="67" fillId="0" borderId="19" applyNumberFormat="0" applyFill="0" applyAlignment="0" applyProtection="0"/>
    <xf numFmtId="0" fontId="68" fillId="0" borderId="20" applyNumberFormat="0" applyFill="0" applyAlignment="0" applyProtection="0"/>
    <xf numFmtId="0" fontId="69" fillId="0" borderId="21" applyNumberFormat="0" applyFill="0" applyAlignment="0" applyProtection="0"/>
    <xf numFmtId="0" fontId="69" fillId="0" borderId="0" applyNumberFormat="0" applyFill="0" applyBorder="0" applyAlignment="0" applyProtection="0"/>
    <xf numFmtId="0" fontId="70" fillId="44" borderId="0" applyNumberFormat="0" applyBorder="0" applyAlignment="0" applyProtection="0"/>
    <xf numFmtId="0" fontId="63" fillId="45" borderId="22" applyNumberFormat="0" applyFont="0" applyAlignment="0" applyProtection="0"/>
    <xf numFmtId="0" fontId="71" fillId="0" borderId="23" applyNumberFormat="0" applyFill="0" applyAlignment="0" applyProtection="0"/>
    <xf numFmtId="0" fontId="72" fillId="0" borderId="24" applyNumberFormat="0" applyFill="0" applyAlignment="0" applyProtection="0"/>
    <xf numFmtId="0" fontId="73" fillId="0" borderId="0" applyNumberFormat="0" applyFill="0" applyBorder="0" applyAlignment="0" applyProtection="0"/>
    <xf numFmtId="0" fontId="74" fillId="46" borderId="25" applyNumberFormat="0" applyAlignment="0" applyProtection="0"/>
    <xf numFmtId="0" fontId="75" fillId="47" borderId="25" applyNumberFormat="0" applyAlignment="0" applyProtection="0"/>
    <xf numFmtId="0" fontId="76" fillId="47" borderId="26" applyNumberFormat="0" applyAlignment="0" applyProtection="0"/>
    <xf numFmtId="0" fontId="77" fillId="0" borderId="0" applyNumberFormat="0" applyFill="0" applyBorder="0" applyAlignment="0" applyProtection="0"/>
    <xf numFmtId="0" fontId="78" fillId="48" borderId="0" applyNumberFormat="0" applyBorder="0" applyAlignment="0" applyProtection="0"/>
    <xf numFmtId="0" fontId="6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52" borderId="0" applyNumberFormat="0" applyBorder="0" applyAlignment="0" applyProtection="0"/>
    <xf numFmtId="0" fontId="64" fillId="53" borderId="0" applyNumberFormat="0" applyBorder="0" applyAlignment="0" applyProtection="0"/>
    <xf numFmtId="0" fontId="64" fillId="54" borderId="0" applyNumberFormat="0" applyBorder="0" applyAlignment="0" applyProtection="0"/>
    <xf numFmtId="9" fontId="26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9" fontId="79" fillId="0" borderId="0" applyFont="0" applyFill="0" applyBorder="0" applyAlignment="0" applyProtection="0"/>
    <xf numFmtId="0" fontId="80" fillId="0" borderId="0"/>
    <xf numFmtId="0" fontId="26" fillId="0" borderId="0"/>
    <xf numFmtId="9" fontId="80" fillId="0" borderId="0" applyFont="0" applyFill="0" applyBorder="0" applyAlignment="0" applyProtection="0"/>
    <xf numFmtId="0" fontId="81" fillId="0" borderId="0"/>
    <xf numFmtId="171" fontId="81" fillId="0" borderId="0" applyFont="0" applyFill="0" applyBorder="0" applyAlignment="0" applyProtection="0"/>
    <xf numFmtId="0" fontId="82" fillId="0" borderId="0"/>
    <xf numFmtId="0" fontId="29" fillId="0" borderId="0"/>
    <xf numFmtId="0" fontId="83" fillId="0" borderId="0"/>
    <xf numFmtId="0" fontId="26" fillId="0" borderId="0"/>
    <xf numFmtId="0" fontId="84" fillId="0" borderId="0"/>
    <xf numFmtId="171" fontId="84" fillId="0" borderId="0" applyFont="0" applyFill="0" applyBorder="0" applyAlignment="0" applyProtection="0"/>
    <xf numFmtId="0" fontId="26" fillId="0" borderId="0"/>
    <xf numFmtId="0" fontId="26" fillId="0" borderId="0"/>
    <xf numFmtId="0" fontId="8" fillId="0" borderId="0"/>
    <xf numFmtId="0" fontId="29" fillId="0" borderId="0"/>
    <xf numFmtId="43" fontId="63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7" fillId="0" borderId="0"/>
    <xf numFmtId="0" fontId="29" fillId="0" borderId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45" borderId="22" applyNumberFormat="0" applyFont="0" applyAlignment="0" applyProtection="0"/>
    <xf numFmtId="0" fontId="7" fillId="45" borderId="22" applyNumberFormat="0" applyFont="0" applyAlignment="0" applyProtection="0"/>
    <xf numFmtId="0" fontId="6" fillId="0" borderId="0"/>
    <xf numFmtId="0" fontId="26" fillId="0" borderId="0"/>
    <xf numFmtId="0" fontId="93" fillId="56" borderId="0"/>
    <xf numFmtId="0" fontId="90" fillId="56" borderId="0"/>
    <xf numFmtId="0" fontId="26" fillId="56" borderId="0"/>
    <xf numFmtId="0" fontId="90" fillId="56" borderId="0"/>
    <xf numFmtId="0" fontId="90" fillId="56" borderId="0"/>
    <xf numFmtId="0" fontId="94" fillId="57" borderId="0"/>
    <xf numFmtId="0" fontId="95" fillId="57" borderId="0"/>
    <xf numFmtId="0" fontId="96" fillId="56" borderId="0"/>
    <xf numFmtId="0" fontId="95" fillId="57" borderId="0"/>
    <xf numFmtId="0" fontId="95" fillId="57" borderId="0"/>
    <xf numFmtId="0" fontId="97" fillId="58" borderId="0"/>
    <xf numFmtId="0" fontId="98" fillId="58" borderId="0"/>
    <xf numFmtId="0" fontId="99" fillId="56" borderId="0"/>
    <xf numFmtId="0" fontId="98" fillId="58" borderId="0"/>
    <xf numFmtId="0" fontId="98" fillId="58" borderId="0"/>
    <xf numFmtId="0" fontId="100" fillId="59" borderId="0"/>
    <xf numFmtId="0" fontId="101" fillId="59" borderId="0"/>
    <xf numFmtId="0" fontId="92" fillId="56" borderId="0"/>
    <xf numFmtId="0" fontId="101" fillId="59" borderId="0"/>
    <xf numFmtId="0" fontId="101" fillId="59" borderId="0"/>
    <xf numFmtId="0" fontId="102" fillId="0" borderId="0"/>
    <xf numFmtId="0" fontId="103" fillId="0" borderId="0"/>
    <xf numFmtId="0" fontId="102" fillId="56" borderId="0"/>
    <xf numFmtId="0" fontId="103" fillId="0" borderId="0"/>
    <xf numFmtId="0" fontId="103" fillId="0" borderId="0"/>
    <xf numFmtId="0" fontId="104" fillId="0" borderId="0"/>
    <xf numFmtId="0" fontId="105" fillId="0" borderId="0"/>
    <xf numFmtId="0" fontId="104" fillId="56" borderId="0"/>
    <xf numFmtId="0" fontId="105" fillId="0" borderId="0"/>
    <xf numFmtId="0" fontId="105" fillId="0" borderId="0"/>
    <xf numFmtId="0" fontId="106" fillId="0" borderId="0"/>
    <xf numFmtId="0" fontId="34" fillId="0" borderId="0"/>
    <xf numFmtId="0" fontId="106" fillId="56" borderId="0"/>
    <xf numFmtId="0" fontId="34" fillId="0" borderId="0"/>
    <xf numFmtId="0" fontId="34" fillId="0" borderId="0"/>
    <xf numFmtId="4" fontId="93" fillId="60" borderId="0"/>
    <xf numFmtId="0" fontId="90" fillId="60" borderId="0"/>
    <xf numFmtId="172" fontId="93" fillId="60" borderId="27"/>
    <xf numFmtId="0" fontId="90" fillId="60" borderId="0"/>
    <xf numFmtId="0" fontId="90" fillId="60" borderId="0"/>
    <xf numFmtId="0" fontId="99" fillId="61" borderId="0"/>
    <xf numFmtId="0" fontId="90" fillId="61" borderId="0"/>
    <xf numFmtId="0" fontId="99" fillId="60" borderId="0"/>
    <xf numFmtId="0" fontId="90" fillId="61" borderId="0"/>
    <xf numFmtId="0" fontId="90" fillId="61" borderId="0"/>
    <xf numFmtId="0" fontId="93" fillId="56" borderId="0"/>
    <xf numFmtId="0" fontId="90" fillId="56" borderId="0"/>
    <xf numFmtId="0" fontId="26" fillId="56" borderId="0"/>
    <xf numFmtId="0" fontId="90" fillId="56" borderId="0"/>
    <xf numFmtId="0" fontId="90" fillId="56" borderId="0"/>
    <xf numFmtId="0" fontId="94" fillId="57" borderId="0"/>
    <xf numFmtId="0" fontId="95" fillId="57" borderId="0"/>
    <xf numFmtId="0" fontId="96" fillId="56" borderId="0"/>
    <xf numFmtId="0" fontId="95" fillId="57" borderId="0"/>
    <xf numFmtId="0" fontId="95" fillId="57" borderId="0"/>
    <xf numFmtId="0" fontId="97" fillId="58" borderId="0"/>
    <xf numFmtId="0" fontId="98" fillId="58" borderId="0"/>
    <xf numFmtId="0" fontId="99" fillId="56" borderId="0"/>
    <xf numFmtId="0" fontId="98" fillId="58" borderId="0"/>
    <xf numFmtId="0" fontId="98" fillId="58" borderId="0"/>
    <xf numFmtId="0" fontId="100" fillId="59" borderId="0"/>
    <xf numFmtId="0" fontId="101" fillId="59" borderId="0"/>
    <xf numFmtId="0" fontId="93" fillId="56" borderId="0"/>
    <xf numFmtId="0" fontId="101" fillId="59" borderId="0"/>
    <xf numFmtId="0" fontId="101" fillId="59" borderId="0"/>
    <xf numFmtId="0" fontId="102" fillId="0" borderId="0"/>
    <xf numFmtId="0" fontId="103" fillId="0" borderId="0"/>
    <xf numFmtId="0" fontId="102" fillId="56" borderId="0"/>
    <xf numFmtId="0" fontId="103" fillId="0" borderId="0"/>
    <xf numFmtId="0" fontId="103" fillId="0" borderId="0"/>
    <xf numFmtId="0" fontId="104" fillId="0" borderId="0"/>
    <xf numFmtId="0" fontId="105" fillId="0" borderId="0"/>
    <xf numFmtId="0" fontId="104" fillId="56" borderId="0"/>
    <xf numFmtId="0" fontId="105" fillId="0" borderId="0"/>
    <xf numFmtId="0" fontId="105" fillId="0" borderId="0"/>
    <xf numFmtId="0" fontId="106" fillId="0" borderId="0"/>
    <xf numFmtId="0" fontId="34" fillId="0" borderId="0"/>
    <xf numFmtId="0" fontId="106" fillId="56" borderId="0"/>
    <xf numFmtId="0" fontId="34" fillId="0" borderId="0"/>
    <xf numFmtId="0" fontId="34" fillId="0" borderId="0"/>
    <xf numFmtId="173" fontId="31" fillId="0" borderId="0" applyFont="0" applyFill="0" applyBorder="0" applyAlignment="0" applyProtection="0"/>
    <xf numFmtId="0" fontId="31" fillId="0" borderId="0"/>
    <xf numFmtId="0" fontId="29" fillId="0" borderId="0"/>
    <xf numFmtId="0" fontId="26" fillId="0" borderId="0"/>
    <xf numFmtId="0" fontId="5" fillId="0" borderId="0"/>
    <xf numFmtId="0" fontId="107" fillId="0" borderId="0"/>
    <xf numFmtId="0" fontId="4" fillId="0" borderId="0"/>
    <xf numFmtId="171" fontId="26" fillId="0" borderId="0" applyFont="0" applyFill="0" applyBorder="0" applyAlignment="0" applyProtection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110" fillId="0" borderId="0"/>
    <xf numFmtId="0" fontId="2" fillId="0" borderId="0"/>
    <xf numFmtId="0" fontId="2" fillId="0" borderId="0"/>
    <xf numFmtId="0" fontId="112" fillId="0" borderId="0"/>
    <xf numFmtId="165" fontId="117" fillId="0" borderId="0" applyFont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</cellStyleXfs>
  <cellXfs count="767">
    <xf numFmtId="0" fontId="0" fillId="0" borderId="0" xfId="0"/>
    <xf numFmtId="0" fontId="9" fillId="0" borderId="0" xfId="134"/>
    <xf numFmtId="0" fontId="87" fillId="0" borderId="0" xfId="0" applyFont="1" applyFill="1" applyBorder="1"/>
    <xf numFmtId="0" fontId="87" fillId="0" borderId="0" xfId="0" applyFont="1" applyFill="1" applyBorder="1" applyAlignment="1">
      <alignment horizontal="center"/>
    </xf>
    <xf numFmtId="0" fontId="87" fillId="0" borderId="14" xfId="0" applyFont="1" applyFill="1" applyBorder="1" applyAlignment="1">
      <alignment horizontal="center" wrapText="1"/>
    </xf>
    <xf numFmtId="0" fontId="87" fillId="0" borderId="14" xfId="0" applyFont="1" applyFill="1" applyBorder="1" applyAlignment="1">
      <alignment horizontal="center"/>
    </xf>
    <xf numFmtId="49" fontId="87" fillId="0" borderId="14" xfId="38" applyNumberFormat="1" applyFont="1" applyFill="1" applyBorder="1" applyAlignment="1">
      <alignment horizontal="center" wrapText="1"/>
    </xf>
    <xf numFmtId="0" fontId="87" fillId="0" borderId="15" xfId="0" applyFont="1" applyFill="1" applyBorder="1" applyAlignment="1"/>
    <xf numFmtId="0" fontId="87" fillId="0" borderId="14" xfId="0" applyFont="1" applyFill="1" applyBorder="1" applyAlignment="1">
      <alignment vertical="center"/>
    </xf>
    <xf numFmtId="3" fontId="87" fillId="0" borderId="14" xfId="0" applyNumberFormat="1" applyFont="1" applyFill="1" applyBorder="1" applyAlignment="1">
      <alignment horizontal="right"/>
    </xf>
    <xf numFmtId="0" fontId="87" fillId="0" borderId="16" xfId="0" applyFont="1" applyFill="1" applyBorder="1" applyAlignment="1"/>
    <xf numFmtId="3" fontId="87" fillId="0" borderId="0" xfId="0" applyNumberFormat="1" applyFont="1" applyFill="1" applyBorder="1"/>
    <xf numFmtId="0" fontId="88" fillId="0" borderId="14" xfId="0" applyFont="1" applyFill="1" applyBorder="1" applyAlignment="1">
      <alignment vertical="center"/>
    </xf>
    <xf numFmtId="3" fontId="88" fillId="0" borderId="14" xfId="0" applyNumberFormat="1" applyFont="1" applyFill="1" applyBorder="1" applyAlignment="1">
      <alignment horizontal="right"/>
    </xf>
    <xf numFmtId="0" fontId="87" fillId="0" borderId="14" xfId="0" applyFont="1" applyFill="1" applyBorder="1"/>
    <xf numFmtId="2" fontId="87" fillId="0" borderId="14" xfId="0" applyNumberFormat="1" applyFont="1" applyFill="1" applyBorder="1" applyAlignment="1">
      <alignment wrapText="1"/>
    </xf>
    <xf numFmtId="3" fontId="87" fillId="0" borderId="14" xfId="0" applyNumberFormat="1" applyFont="1" applyFill="1" applyBorder="1"/>
    <xf numFmtId="0" fontId="87" fillId="0" borderId="0" xfId="40" applyFont="1" applyFill="1"/>
    <xf numFmtId="0" fontId="87" fillId="0" borderId="0" xfId="0" applyFont="1" applyFill="1"/>
    <xf numFmtId="0" fontId="87" fillId="0" borderId="0" xfId="0" applyFont="1" applyFill="1" applyAlignment="1">
      <alignment horizontal="right"/>
    </xf>
    <xf numFmtId="0" fontId="87" fillId="0" borderId="0" xfId="41" applyFont="1" applyFill="1" applyBorder="1" applyAlignment="1">
      <alignment wrapText="1"/>
    </xf>
    <xf numFmtId="0" fontId="87" fillId="0" borderId="0" xfId="41" applyFont="1" applyFill="1"/>
    <xf numFmtId="0" fontId="87" fillId="0" borderId="0" xfId="41" applyFont="1" applyFill="1" applyBorder="1"/>
    <xf numFmtId="0" fontId="87" fillId="0" borderId="0" xfId="41" applyFont="1" applyFill="1" applyAlignment="1">
      <alignment horizontal="right"/>
    </xf>
    <xf numFmtId="0" fontId="87" fillId="0" borderId="0" xfId="41" applyFont="1" applyFill="1" applyBorder="1" applyAlignment="1">
      <alignment horizontal="right"/>
    </xf>
    <xf numFmtId="0" fontId="87" fillId="0" borderId="14" xfId="41" applyFont="1" applyFill="1" applyBorder="1" applyAlignment="1">
      <alignment horizontal="center" wrapText="1"/>
    </xf>
    <xf numFmtId="0" fontId="87" fillId="0" borderId="14" xfId="41" applyFont="1" applyFill="1" applyBorder="1" applyAlignment="1">
      <alignment horizontal="center"/>
    </xf>
    <xf numFmtId="0" fontId="87" fillId="0" borderId="15" xfId="41" applyFont="1" applyFill="1" applyBorder="1" applyAlignment="1">
      <alignment horizontal="left" wrapText="1"/>
    </xf>
    <xf numFmtId="0" fontId="87" fillId="0" borderId="15" xfId="41" applyFont="1" applyFill="1" applyBorder="1" applyAlignment="1">
      <alignment horizontal="center" wrapText="1"/>
    </xf>
    <xf numFmtId="0" fontId="87" fillId="0" borderId="15" xfId="41" applyFont="1" applyFill="1" applyBorder="1" applyAlignment="1">
      <alignment horizontal="center"/>
    </xf>
    <xf numFmtId="0" fontId="87" fillId="0" borderId="16" xfId="41" applyFont="1" applyFill="1" applyBorder="1"/>
    <xf numFmtId="3" fontId="87" fillId="0" borderId="16" xfId="41" applyNumberFormat="1" applyFont="1" applyFill="1" applyBorder="1"/>
    <xf numFmtId="2" fontId="87" fillId="0" borderId="16" xfId="41" applyNumberFormat="1" applyFont="1" applyFill="1" applyBorder="1"/>
    <xf numFmtId="3" fontId="87" fillId="0" borderId="0" xfId="41" applyNumberFormat="1" applyFont="1" applyFill="1" applyBorder="1"/>
    <xf numFmtId="2" fontId="87" fillId="0" borderId="0" xfId="41" applyNumberFormat="1" applyFont="1" applyFill="1" applyBorder="1"/>
    <xf numFmtId="0" fontId="87" fillId="0" borderId="16" xfId="41" applyFont="1" applyFill="1" applyBorder="1" applyAlignment="1">
      <alignment wrapText="1"/>
    </xf>
    <xf numFmtId="3" fontId="87" fillId="0" borderId="16" xfId="41" applyNumberFormat="1" applyFont="1" applyFill="1" applyBorder="1" applyAlignment="1">
      <alignment wrapText="1"/>
    </xf>
    <xf numFmtId="3" fontId="87" fillId="0" borderId="16" xfId="41" quotePrefix="1" applyNumberFormat="1" applyFont="1" applyFill="1" applyBorder="1"/>
    <xf numFmtId="0" fontId="87" fillId="0" borderId="14" xfId="41" applyFont="1" applyFill="1" applyBorder="1" applyAlignment="1">
      <alignment wrapText="1"/>
    </xf>
    <xf numFmtId="3" fontId="87" fillId="0" borderId="14" xfId="41" applyNumberFormat="1" applyFont="1" applyFill="1" applyBorder="1" applyAlignment="1">
      <alignment wrapText="1"/>
    </xf>
    <xf numFmtId="3" fontId="87" fillId="0" borderId="14" xfId="41" applyNumberFormat="1" applyFont="1" applyFill="1" applyBorder="1"/>
    <xf numFmtId="2" fontId="87" fillId="0" borderId="14" xfId="41" applyNumberFormat="1" applyFont="1" applyFill="1" applyBorder="1"/>
    <xf numFmtId="4" fontId="87" fillId="0" borderId="0" xfId="41" applyNumberFormat="1" applyFont="1" applyFill="1" applyBorder="1"/>
    <xf numFmtId="0" fontId="87" fillId="0" borderId="16" xfId="0" applyFont="1" applyFill="1" applyBorder="1"/>
    <xf numFmtId="3" fontId="87" fillId="0" borderId="17" xfId="0" applyNumberFormat="1" applyFont="1" applyFill="1" applyBorder="1"/>
    <xf numFmtId="3" fontId="87" fillId="0" borderId="16" xfId="0" applyNumberFormat="1" applyFont="1" applyBorder="1"/>
    <xf numFmtId="3" fontId="87" fillId="0" borderId="16" xfId="0" applyNumberFormat="1" applyFont="1" applyFill="1" applyBorder="1"/>
    <xf numFmtId="3" fontId="87" fillId="0" borderId="16" xfId="0" applyNumberFormat="1" applyFont="1" applyFill="1" applyBorder="1" applyAlignment="1"/>
    <xf numFmtId="3" fontId="87" fillId="0" borderId="17" xfId="0" applyNumberFormat="1" applyFont="1" applyFill="1" applyBorder="1" applyAlignment="1"/>
    <xf numFmtId="3" fontId="87" fillId="0" borderId="16" xfId="0" applyNumberFormat="1" applyFont="1" applyFill="1" applyBorder="1" applyAlignment="1">
      <alignment wrapText="1"/>
    </xf>
    <xf numFmtId="3" fontId="87" fillId="0" borderId="17" xfId="0" applyNumberFormat="1" applyFont="1" applyFill="1" applyBorder="1" applyAlignment="1">
      <alignment wrapText="1"/>
    </xf>
    <xf numFmtId="3" fontId="87" fillId="0" borderId="0" xfId="0" applyNumberFormat="1" applyFont="1" applyFill="1" applyAlignment="1">
      <alignment wrapText="1"/>
    </xf>
    <xf numFmtId="3" fontId="87" fillId="0" borderId="11" xfId="0" applyNumberFormat="1" applyFont="1" applyFill="1" applyBorder="1"/>
    <xf numFmtId="0" fontId="87" fillId="0" borderId="13" xfId="0" applyFont="1" applyFill="1" applyBorder="1" applyAlignment="1"/>
    <xf numFmtId="3" fontId="87" fillId="0" borderId="12" xfId="0" applyNumberFormat="1" applyFont="1" applyFill="1" applyBorder="1"/>
    <xf numFmtId="2" fontId="87" fillId="0" borderId="16" xfId="0" applyNumberFormat="1" applyFont="1" applyFill="1" applyBorder="1"/>
    <xf numFmtId="0" fontId="87" fillId="0" borderId="16" xfId="42" applyFont="1" applyFill="1" applyBorder="1"/>
    <xf numFmtId="3" fontId="87" fillId="0" borderId="16" xfId="42" applyNumberFormat="1" applyFont="1" applyFill="1" applyBorder="1"/>
    <xf numFmtId="0" fontId="87" fillId="0" borderId="13" xfId="42" applyFont="1" applyFill="1" applyBorder="1"/>
    <xf numFmtId="3" fontId="87" fillId="0" borderId="13" xfId="42" applyNumberFormat="1" applyFont="1" applyFill="1" applyBorder="1"/>
    <xf numFmtId="0" fontId="87" fillId="0" borderId="14" xfId="42" applyFont="1" applyFill="1" applyBorder="1"/>
    <xf numFmtId="3" fontId="87" fillId="0" borderId="14" xfId="42" applyNumberFormat="1" applyFont="1" applyFill="1" applyBorder="1"/>
    <xf numFmtId="4" fontId="87" fillId="0" borderId="16" xfId="0" applyNumberFormat="1" applyFont="1" applyFill="1" applyBorder="1"/>
    <xf numFmtId="4" fontId="87" fillId="0" borderId="14" xfId="0" applyNumberFormat="1" applyFont="1" applyFill="1" applyBorder="1"/>
    <xf numFmtId="3" fontId="87" fillId="0" borderId="0" xfId="0" applyNumberFormat="1" applyFont="1" applyFill="1"/>
    <xf numFmtId="0" fontId="87" fillId="0" borderId="0" xfId="74" applyFont="1" applyFill="1"/>
    <xf numFmtId="0" fontId="87" fillId="0" borderId="0" xfId="38" applyFont="1" applyFill="1"/>
    <xf numFmtId="0" fontId="87" fillId="0" borderId="0" xfId="38" applyFont="1" applyFill="1" applyAlignment="1">
      <alignment horizontal="right"/>
    </xf>
    <xf numFmtId="0" fontId="87" fillId="0" borderId="14" xfId="38" applyFont="1" applyFill="1" applyBorder="1" applyAlignment="1">
      <alignment horizontal="center"/>
    </xf>
    <xf numFmtId="0" fontId="87" fillId="0" borderId="14" xfId="38" applyFont="1" applyFill="1" applyBorder="1"/>
    <xf numFmtId="3" fontId="87" fillId="0" borderId="14" xfId="38" applyNumberFormat="1" applyFont="1" applyFill="1" applyBorder="1"/>
    <xf numFmtId="3" fontId="87" fillId="0" borderId="0" xfId="38" applyNumberFormat="1" applyFont="1" applyFill="1"/>
    <xf numFmtId="0" fontId="87" fillId="0" borderId="15" xfId="38" applyFont="1" applyFill="1" applyBorder="1"/>
    <xf numFmtId="3" fontId="87" fillId="0" borderId="15" xfId="38" applyNumberFormat="1" applyFont="1" applyFill="1" applyBorder="1"/>
    <xf numFmtId="0" fontId="87" fillId="0" borderId="16" xfId="38" applyFont="1" applyFill="1" applyBorder="1"/>
    <xf numFmtId="3" fontId="87" fillId="0" borderId="16" xfId="38" applyNumberFormat="1" applyFont="1" applyFill="1" applyBorder="1"/>
    <xf numFmtId="0" fontId="87" fillId="0" borderId="13" xfId="38" applyFont="1" applyFill="1" applyBorder="1"/>
    <xf numFmtId="3" fontId="87" fillId="0" borderId="13" xfId="38" applyNumberFormat="1" applyFont="1" applyFill="1" applyBorder="1"/>
    <xf numFmtId="0" fontId="87" fillId="0" borderId="0" xfId="39" applyFont="1" applyFill="1"/>
    <xf numFmtId="2" fontId="87" fillId="0" borderId="16" xfId="41" applyNumberFormat="1" applyFont="1" applyFill="1" applyBorder="1" applyAlignment="1">
      <alignment horizontal="center"/>
    </xf>
    <xf numFmtId="3" fontId="86" fillId="0" borderId="14" xfId="0" applyNumberFormat="1" applyFont="1" applyFill="1" applyBorder="1" applyAlignment="1">
      <alignment horizontal="center"/>
    </xf>
    <xf numFmtId="0" fontId="89" fillId="0" borderId="0" xfId="74" applyFont="1" applyFill="1"/>
    <xf numFmtId="0" fontId="91" fillId="0" borderId="14" xfId="0" applyFont="1" applyFill="1" applyBorder="1" applyAlignment="1">
      <alignment horizontal="center" vertical="center" wrapText="1"/>
    </xf>
    <xf numFmtId="0" fontId="91" fillId="0" borderId="0" xfId="269" applyFont="1"/>
    <xf numFmtId="3" fontId="86" fillId="55" borderId="14" xfId="269" applyNumberFormat="1" applyFont="1" applyFill="1" applyBorder="1" applyAlignment="1">
      <alignment horizontal="center"/>
    </xf>
    <xf numFmtId="3" fontId="91" fillId="55" borderId="14" xfId="269" applyNumberFormat="1" applyFont="1" applyFill="1" applyBorder="1" applyAlignment="1">
      <alignment horizontal="center"/>
    </xf>
    <xf numFmtId="2" fontId="91" fillId="0" borderId="14" xfId="269" applyNumberFormat="1" applyFont="1" applyBorder="1" applyAlignment="1">
      <alignment horizontal="center"/>
    </xf>
    <xf numFmtId="3" fontId="91" fillId="0" borderId="0" xfId="269" applyNumberFormat="1" applyFont="1"/>
    <xf numFmtId="0" fontId="108" fillId="0" borderId="14" xfId="269" applyFont="1" applyBorder="1" applyAlignment="1">
      <alignment horizontal="center" vertical="center"/>
    </xf>
    <xf numFmtId="0" fontId="108" fillId="55" borderId="14" xfId="269" applyFont="1" applyFill="1" applyBorder="1" applyAlignment="1">
      <alignment horizontal="center" vertical="center" wrapText="1"/>
    </xf>
    <xf numFmtId="49" fontId="91" fillId="0" borderId="14" xfId="269" quotePrefix="1" applyNumberFormat="1" applyFont="1" applyFill="1" applyBorder="1" applyAlignment="1">
      <alignment horizontal="left"/>
    </xf>
    <xf numFmtId="3" fontId="85" fillId="0" borderId="14" xfId="0" applyNumberFormat="1" applyFont="1" applyFill="1" applyBorder="1" applyAlignment="1">
      <alignment horizontal="center"/>
    </xf>
    <xf numFmtId="4" fontId="85" fillId="0" borderId="14" xfId="0" applyNumberFormat="1" applyFont="1" applyFill="1" applyBorder="1" applyAlignment="1">
      <alignment horizontal="center"/>
    </xf>
    <xf numFmtId="2" fontId="85" fillId="0" borderId="14" xfId="0" applyNumberFormat="1" applyFont="1" applyFill="1" applyBorder="1"/>
    <xf numFmtId="0" fontId="108" fillId="0" borderId="14" xfId="0" applyFont="1" applyFill="1" applyBorder="1" applyAlignment="1">
      <alignment horizontal="center" vertical="center" wrapText="1"/>
    </xf>
    <xf numFmtId="0" fontId="86" fillId="0" borderId="14" xfId="0" applyFont="1" applyFill="1" applyBorder="1" applyAlignment="1">
      <alignment horizontal="center" wrapText="1"/>
    </xf>
    <xf numFmtId="0" fontId="91" fillId="0" borderId="15" xfId="269" applyFont="1" applyFill="1" applyBorder="1" applyAlignment="1">
      <alignment horizontal="center" vertical="center" wrapText="1"/>
    </xf>
    <xf numFmtId="0" fontId="91" fillId="0" borderId="14" xfId="269" quotePrefix="1" applyFont="1" applyFill="1" applyBorder="1" applyAlignment="1">
      <alignment horizontal="left" vertical="center" wrapText="1"/>
    </xf>
    <xf numFmtId="0" fontId="109" fillId="0" borderId="14" xfId="0" applyFont="1" applyBorder="1"/>
    <xf numFmtId="3" fontId="86" fillId="55" borderId="14" xfId="0" applyNumberFormat="1" applyFont="1" applyFill="1" applyBorder="1" applyAlignment="1">
      <alignment horizontal="center"/>
    </xf>
    <xf numFmtId="3" fontId="91" fillId="55" borderId="14" xfId="0" applyNumberFormat="1" applyFont="1" applyFill="1" applyBorder="1" applyAlignment="1">
      <alignment horizontal="center"/>
    </xf>
    <xf numFmtId="2" fontId="91" fillId="0" borderId="14" xfId="0" applyNumberFormat="1" applyFont="1" applyBorder="1" applyAlignment="1">
      <alignment horizontal="center"/>
    </xf>
    <xf numFmtId="0" fontId="111" fillId="0" borderId="0" xfId="269" applyFont="1"/>
    <xf numFmtId="3" fontId="86" fillId="0" borderId="0" xfId="0" applyNumberFormat="1" applyFont="1" applyFill="1" applyBorder="1" applyAlignment="1">
      <alignment horizontal="center"/>
    </xf>
    <xf numFmtId="0" fontId="91" fillId="0" borderId="14" xfId="269" quotePrefix="1" applyFont="1" applyBorder="1"/>
    <xf numFmtId="3" fontId="91" fillId="0" borderId="14" xfId="269" applyNumberFormat="1" applyFont="1" applyBorder="1" applyAlignment="1">
      <alignment horizontal="center"/>
    </xf>
    <xf numFmtId="4" fontId="91" fillId="0" borderId="14" xfId="269" applyNumberFormat="1" applyFont="1" applyBorder="1" applyAlignment="1">
      <alignment horizontal="center"/>
    </xf>
    <xf numFmtId="2" fontId="91" fillId="0" borderId="0" xfId="0" applyNumberFormat="1" applyFont="1" applyFill="1"/>
    <xf numFmtId="0" fontId="91" fillId="0" borderId="0" xfId="269" quotePrefix="1" applyFont="1" applyFill="1" applyBorder="1" applyAlignment="1">
      <alignment horizontal="left" vertical="center" wrapText="1"/>
    </xf>
    <xf numFmtId="3" fontId="85" fillId="0" borderId="0" xfId="0" applyNumberFormat="1" applyFont="1" applyFill="1" applyBorder="1" applyAlignment="1">
      <alignment horizontal="center"/>
    </xf>
    <xf numFmtId="4" fontId="85" fillId="0" borderId="0" xfId="0" applyNumberFormat="1" applyFont="1" applyFill="1" applyBorder="1" applyAlignment="1">
      <alignment horizontal="center"/>
    </xf>
    <xf numFmtId="4" fontId="85" fillId="0" borderId="0" xfId="0" applyNumberFormat="1" applyFont="1" applyFill="1" applyBorder="1" applyAlignment="1">
      <alignment horizontal="right"/>
    </xf>
    <xf numFmtId="2" fontId="85" fillId="0" borderId="0" xfId="0" applyNumberFormat="1" applyFont="1" applyFill="1" applyBorder="1"/>
    <xf numFmtId="3" fontId="85" fillId="0" borderId="14" xfId="0" applyNumberFormat="1" applyFont="1" applyFill="1" applyBorder="1" applyAlignment="1">
      <alignment horizontal="right"/>
    </xf>
    <xf numFmtId="0" fontId="87" fillId="0" borderId="0" xfId="0" applyFont="1"/>
    <xf numFmtId="0" fontId="88" fillId="0" borderId="28" xfId="0" applyFont="1" applyBorder="1" applyAlignment="1">
      <alignment horizontal="center"/>
    </xf>
    <xf numFmtId="0" fontId="87" fillId="0" borderId="38" xfId="0" applyFont="1" applyBorder="1" applyAlignment="1">
      <alignment horizontal="center" wrapText="1"/>
    </xf>
    <xf numFmtId="0" fontId="88" fillId="0" borderId="33" xfId="0" applyFont="1" applyBorder="1" applyAlignment="1"/>
    <xf numFmtId="0" fontId="88" fillId="0" borderId="41" xfId="0" applyFont="1" applyBorder="1" applyAlignment="1"/>
    <xf numFmtId="0" fontId="88" fillId="0" borderId="34" xfId="0" applyFont="1" applyBorder="1" applyAlignment="1"/>
    <xf numFmtId="0" fontId="88" fillId="0" borderId="41" xfId="0" applyFont="1" applyBorder="1" applyAlignment="1">
      <alignment horizontal="left"/>
    </xf>
    <xf numFmtId="0" fontId="88" fillId="0" borderId="34" xfId="0" applyFont="1" applyBorder="1" applyAlignment="1">
      <alignment horizontal="center"/>
    </xf>
    <xf numFmtId="0" fontId="87" fillId="0" borderId="35" xfId="0" applyFont="1" applyBorder="1"/>
    <xf numFmtId="0" fontId="87" fillId="0" borderId="36" xfId="0" applyFont="1" applyBorder="1" applyAlignment="1">
      <alignment horizontal="center" wrapText="1"/>
    </xf>
    <xf numFmtId="14" fontId="87" fillId="0" borderId="32" xfId="0" applyNumberFormat="1" applyFont="1" applyBorder="1" applyAlignment="1">
      <alignment horizontal="center" wrapText="1"/>
    </xf>
    <xf numFmtId="14" fontId="87" fillId="0" borderId="37" xfId="0" applyNumberFormat="1" applyFont="1" applyBorder="1" applyAlignment="1">
      <alignment horizontal="center" wrapText="1"/>
    </xf>
    <xf numFmtId="0" fontId="87" fillId="0" borderId="37" xfId="0" applyFont="1" applyBorder="1" applyAlignment="1">
      <alignment horizontal="center" wrapText="1"/>
    </xf>
    <xf numFmtId="49" fontId="87" fillId="0" borderId="37" xfId="0" applyNumberFormat="1" applyFont="1" applyBorder="1" applyAlignment="1">
      <alignment horizontal="center"/>
    </xf>
    <xf numFmtId="0" fontId="87" fillId="0" borderId="35" xfId="0" applyFont="1" applyBorder="1" applyAlignment="1">
      <alignment horizontal="center"/>
    </xf>
    <xf numFmtId="0" fontId="87" fillId="0" borderId="37" xfId="0" applyFont="1" applyBorder="1" applyAlignment="1">
      <alignment horizontal="center"/>
    </xf>
    <xf numFmtId="174" fontId="87" fillId="0" borderId="0" xfId="0" applyNumberFormat="1" applyFont="1"/>
    <xf numFmtId="0" fontId="87" fillId="0" borderId="32" xfId="0" applyFont="1" applyBorder="1" applyAlignment="1">
      <alignment horizontal="center"/>
    </xf>
    <xf numFmtId="0" fontId="87" fillId="0" borderId="41" xfId="0" applyFont="1" applyBorder="1" applyAlignment="1">
      <alignment horizontal="center"/>
    </xf>
    <xf numFmtId="0" fontId="87" fillId="0" borderId="34" xfId="0" applyFont="1" applyBorder="1" applyAlignment="1">
      <alignment horizontal="center"/>
    </xf>
    <xf numFmtId="174" fontId="113" fillId="0" borderId="0" xfId="0" applyNumberFormat="1" applyFont="1"/>
    <xf numFmtId="0" fontId="114" fillId="0" borderId="0" xfId="0" applyFont="1"/>
    <xf numFmtId="0" fontId="115" fillId="0" borderId="0" xfId="0" applyFont="1"/>
    <xf numFmtId="0" fontId="87" fillId="0" borderId="28" xfId="0" applyFont="1" applyBorder="1"/>
    <xf numFmtId="0" fontId="87" fillId="0" borderId="38" xfId="0" applyFont="1" applyBorder="1"/>
    <xf numFmtId="0" fontId="87" fillId="0" borderId="39" xfId="0" applyFont="1" applyBorder="1"/>
    <xf numFmtId="0" fontId="87" fillId="0" borderId="0" xfId="0" applyFont="1" applyAlignment="1">
      <alignment horizontal="right"/>
    </xf>
    <xf numFmtId="0" fontId="87" fillId="0" borderId="29" xfId="0" applyFont="1" applyBorder="1"/>
    <xf numFmtId="0" fontId="87" fillId="0" borderId="30" xfId="0" applyFont="1" applyBorder="1" applyAlignment="1">
      <alignment horizontal="center"/>
    </xf>
    <xf numFmtId="174" fontId="87" fillId="0" borderId="29" xfId="0" applyNumberFormat="1" applyFont="1" applyBorder="1" applyAlignment="1">
      <alignment horizontal="right"/>
    </xf>
    <xf numFmtId="174" fontId="87" fillId="0" borderId="0" xfId="0" applyNumberFormat="1" applyFont="1" applyBorder="1" applyAlignment="1">
      <alignment horizontal="right"/>
    </xf>
    <xf numFmtId="3" fontId="87" fillId="0" borderId="0" xfId="0" applyNumberFormat="1" applyFont="1"/>
    <xf numFmtId="4" fontId="114" fillId="0" borderId="0" xfId="0" applyNumberFormat="1" applyFont="1"/>
    <xf numFmtId="4" fontId="115" fillId="0" borderId="0" xfId="0" applyNumberFormat="1" applyFont="1"/>
    <xf numFmtId="4" fontId="87" fillId="0" borderId="0" xfId="0" applyNumberFormat="1" applyFont="1"/>
    <xf numFmtId="0" fontId="88" fillId="0" borderId="29" xfId="0" applyFont="1" applyBorder="1"/>
    <xf numFmtId="0" fontId="88" fillId="0" borderId="30" xfId="0" applyFont="1" applyBorder="1" applyAlignment="1">
      <alignment horizontal="center"/>
    </xf>
    <xf numFmtId="174" fontId="88" fillId="0" borderId="29" xfId="0" applyNumberFormat="1" applyFont="1" applyBorder="1" applyAlignment="1">
      <alignment horizontal="right"/>
    </xf>
    <xf numFmtId="174" fontId="88" fillId="0" borderId="0" xfId="0" applyNumberFormat="1" applyFont="1" applyBorder="1" applyAlignment="1">
      <alignment horizontal="right"/>
    </xf>
    <xf numFmtId="174" fontId="88" fillId="0" borderId="29" xfId="0" applyNumberFormat="1" applyFont="1" applyBorder="1"/>
    <xf numFmtId="174" fontId="88" fillId="0" borderId="0" xfId="0" applyNumberFormat="1" applyFont="1"/>
    <xf numFmtId="174" fontId="88" fillId="0" borderId="0" xfId="0" applyNumberFormat="1" applyFont="1" applyBorder="1"/>
    <xf numFmtId="174" fontId="87" fillId="0" borderId="29" xfId="0" applyNumberFormat="1" applyFont="1" applyBorder="1"/>
    <xf numFmtId="3" fontId="114" fillId="0" borderId="0" xfId="0" applyNumberFormat="1" applyFont="1"/>
    <xf numFmtId="0" fontId="114" fillId="0" borderId="0" xfId="0" applyFont="1" applyAlignment="1">
      <alignment horizontal="right"/>
    </xf>
    <xf numFmtId="0" fontId="116" fillId="0" borderId="0" xfId="0" applyFont="1"/>
    <xf numFmtId="174" fontId="87" fillId="0" borderId="35" xfId="0" applyNumberFormat="1" applyFont="1" applyBorder="1"/>
    <xf numFmtId="0" fontId="88" fillId="0" borderId="32" xfId="0" applyFont="1" applyBorder="1"/>
    <xf numFmtId="174" fontId="88" fillId="0" borderId="32" xfId="0" applyNumberFormat="1" applyFont="1" applyBorder="1" applyAlignment="1">
      <alignment horizontal="right"/>
    </xf>
    <xf numFmtId="4" fontId="116" fillId="0" borderId="0" xfId="0" applyNumberFormat="1" applyFont="1"/>
    <xf numFmtId="0" fontId="87" fillId="0" borderId="0" xfId="0" applyFont="1" applyBorder="1"/>
    <xf numFmtId="3" fontId="87" fillId="0" borderId="0" xfId="0" applyNumberFormat="1" applyFont="1" applyBorder="1" applyAlignment="1">
      <alignment horizontal="right"/>
    </xf>
    <xf numFmtId="0" fontId="87" fillId="0" borderId="0" xfId="0" applyFont="1" applyAlignment="1">
      <alignment horizontal="left"/>
    </xf>
    <xf numFmtId="0" fontId="87" fillId="0" borderId="29" xfId="0" applyFont="1" applyBorder="1" applyAlignment="1">
      <alignment horizontal="center"/>
    </xf>
    <xf numFmtId="3" fontId="87" fillId="0" borderId="29" xfId="0" applyNumberFormat="1" applyFont="1" applyBorder="1" applyAlignment="1">
      <alignment horizontal="right"/>
    </xf>
    <xf numFmtId="3" fontId="87" fillId="0" borderId="31" xfId="0" applyNumberFormat="1" applyFont="1" applyBorder="1"/>
    <xf numFmtId="3" fontId="87" fillId="0" borderId="29" xfId="0" applyNumberFormat="1" applyFont="1" applyBorder="1"/>
    <xf numFmtId="3" fontId="87" fillId="0" borderId="31" xfId="0" applyNumberFormat="1" applyFont="1" applyBorder="1" applyAlignment="1">
      <alignment horizontal="right"/>
    </xf>
    <xf numFmtId="49" fontId="116" fillId="0" borderId="0" xfId="0" applyNumberFormat="1" applyFont="1" applyFill="1"/>
    <xf numFmtId="3" fontId="87" fillId="0" borderId="32" xfId="0" applyNumberFormat="1" applyFont="1" applyBorder="1" applyAlignment="1">
      <alignment horizontal="right"/>
    </xf>
    <xf numFmtId="0" fontId="87" fillId="55" borderId="0" xfId="0" applyFont="1" applyFill="1" applyBorder="1" applyAlignment="1">
      <alignment horizontal="center"/>
    </xf>
    <xf numFmtId="3" fontId="87" fillId="55" borderId="0" xfId="0" applyNumberFormat="1" applyFont="1" applyFill="1" applyBorder="1"/>
    <xf numFmtId="3" fontId="87" fillId="55" borderId="0" xfId="0" applyNumberFormat="1" applyFont="1" applyFill="1" applyBorder="1" applyAlignment="1">
      <alignment horizontal="right"/>
    </xf>
    <xf numFmtId="0" fontId="87" fillId="0" borderId="0" xfId="0" applyFont="1" applyBorder="1" applyAlignment="1">
      <alignment horizontal="left"/>
    </xf>
    <xf numFmtId="0" fontId="87" fillId="0" borderId="0" xfId="0" applyFont="1" applyFill="1" applyBorder="1" applyAlignment="1">
      <alignment horizontal="left"/>
    </xf>
    <xf numFmtId="0" fontId="87" fillId="0" borderId="38" xfId="0" applyFont="1" applyBorder="1" applyAlignment="1">
      <alignment horizontal="center"/>
    </xf>
    <xf numFmtId="0" fontId="87" fillId="0" borderId="28" xfId="0" applyFont="1" applyBorder="1" applyAlignment="1">
      <alignment horizontal="center"/>
    </xf>
    <xf numFmtId="0" fontId="87" fillId="0" borderId="40" xfId="0" applyFont="1" applyBorder="1" applyAlignment="1">
      <alignment horizontal="center"/>
    </xf>
    <xf numFmtId="49" fontId="87" fillId="0" borderId="0" xfId="0" applyNumberFormat="1" applyFont="1" applyFill="1"/>
    <xf numFmtId="0" fontId="87" fillId="0" borderId="36" xfId="0" applyFont="1" applyBorder="1" applyAlignment="1">
      <alignment horizontal="center"/>
    </xf>
    <xf numFmtId="3" fontId="87" fillId="0" borderId="29" xfId="0" applyNumberFormat="1" applyFont="1" applyBorder="1" applyAlignment="1"/>
    <xf numFmtId="3" fontId="87" fillId="0" borderId="29" xfId="0" applyNumberFormat="1" applyFont="1" applyBorder="1" applyAlignment="1">
      <alignment wrapText="1"/>
    </xf>
    <xf numFmtId="0" fontId="87" fillId="0" borderId="33" xfId="0" applyFont="1" applyBorder="1" applyAlignment="1">
      <alignment horizontal="center"/>
    </xf>
    <xf numFmtId="3" fontId="87" fillId="0" borderId="32" xfId="0" applyNumberFormat="1" applyFont="1" applyBorder="1"/>
    <xf numFmtId="3" fontId="87" fillId="0" borderId="34" xfId="0" applyNumberFormat="1" applyFont="1" applyBorder="1" applyAlignment="1">
      <alignment horizontal="right"/>
    </xf>
    <xf numFmtId="3" fontId="87" fillId="0" borderId="0" xfId="0" applyNumberFormat="1" applyFont="1" applyBorder="1"/>
    <xf numFmtId="14" fontId="87" fillId="0" borderId="0" xfId="74" applyNumberFormat="1" applyFont="1" applyFill="1"/>
    <xf numFmtId="3" fontId="87" fillId="0" borderId="0" xfId="74" applyNumberFormat="1" applyFont="1" applyFill="1"/>
    <xf numFmtId="0" fontId="87" fillId="0" borderId="0" xfId="74" applyFont="1" applyFill="1" applyBorder="1" applyAlignment="1">
      <alignment horizontal="left"/>
    </xf>
    <xf numFmtId="0" fontId="87" fillId="0" borderId="0" xfId="74" applyFont="1" applyFill="1" applyBorder="1"/>
    <xf numFmtId="0" fontId="89" fillId="0" borderId="0" xfId="74" applyFont="1" applyFill="1" applyBorder="1"/>
    <xf numFmtId="3" fontId="87" fillId="0" borderId="0" xfId="74" applyNumberFormat="1" applyFont="1" applyFill="1" applyBorder="1"/>
    <xf numFmtId="0" fontId="87" fillId="0" borderId="0" xfId="74" applyFont="1" applyFill="1" applyBorder="1" applyAlignment="1">
      <alignment horizontal="right"/>
    </xf>
    <xf numFmtId="0" fontId="87" fillId="0" borderId="15" xfId="74" applyFont="1" applyFill="1" applyBorder="1" applyAlignment="1">
      <alignment horizontal="center"/>
    </xf>
    <xf numFmtId="0" fontId="87" fillId="0" borderId="15" xfId="0" applyFont="1" applyFill="1" applyBorder="1" applyAlignment="1">
      <alignment horizontal="center" wrapText="1"/>
    </xf>
    <xf numFmtId="175" fontId="87" fillId="0" borderId="14" xfId="293" applyNumberFormat="1" applyFont="1" applyFill="1" applyBorder="1" applyAlignment="1">
      <alignment horizontal="center" wrapText="1"/>
    </xf>
    <xf numFmtId="0" fontId="87" fillId="0" borderId="14" xfId="74" applyFont="1" applyFill="1" applyBorder="1" applyAlignment="1">
      <alignment horizontal="center"/>
    </xf>
    <xf numFmtId="0" fontId="89" fillId="0" borderId="14" xfId="74" applyFont="1" applyFill="1" applyBorder="1" applyAlignment="1">
      <alignment horizontal="center"/>
    </xf>
    <xf numFmtId="0" fontId="87" fillId="0" borderId="14" xfId="294" applyFont="1" applyFill="1" applyBorder="1" applyAlignment="1">
      <alignment horizontal="center"/>
    </xf>
    <xf numFmtId="0" fontId="87" fillId="0" borderId="16" xfId="74" applyFont="1" applyFill="1" applyBorder="1" applyAlignment="1">
      <alignment horizontal="left"/>
    </xf>
    <xf numFmtId="0" fontId="87" fillId="0" borderId="16" xfId="74" applyFont="1" applyFill="1" applyBorder="1" applyAlignment="1">
      <alignment horizontal="center"/>
    </xf>
    <xf numFmtId="0" fontId="89" fillId="0" borderId="16" xfId="74" applyFont="1" applyFill="1" applyBorder="1" applyAlignment="1">
      <alignment horizontal="center"/>
    </xf>
    <xf numFmtId="0" fontId="87" fillId="0" borderId="16" xfId="74" applyFont="1" applyFill="1" applyBorder="1"/>
    <xf numFmtId="3" fontId="87" fillId="0" borderId="16" xfId="74" applyNumberFormat="1" applyFont="1" applyFill="1" applyBorder="1"/>
    <xf numFmtId="2" fontId="87" fillId="0" borderId="16" xfId="74" applyNumberFormat="1" applyFont="1" applyFill="1" applyBorder="1"/>
    <xf numFmtId="2" fontId="87" fillId="0" borderId="16" xfId="74" applyNumberFormat="1" applyFont="1" applyFill="1" applyBorder="1" applyAlignment="1">
      <alignment horizontal="center"/>
    </xf>
    <xf numFmtId="2" fontId="87" fillId="0" borderId="13" xfId="74" applyNumberFormat="1" applyFont="1" applyFill="1" applyBorder="1"/>
    <xf numFmtId="3" fontId="87" fillId="0" borderId="13" xfId="74" applyNumberFormat="1" applyFont="1" applyFill="1" applyBorder="1"/>
    <xf numFmtId="0" fontId="87" fillId="0" borderId="15" xfId="74" applyFont="1" applyFill="1" applyBorder="1"/>
    <xf numFmtId="3" fontId="87" fillId="0" borderId="15" xfId="74" applyNumberFormat="1" applyFont="1" applyFill="1" applyBorder="1"/>
    <xf numFmtId="0" fontId="87" fillId="0" borderId="17" xfId="74" applyFont="1" applyFill="1" applyBorder="1"/>
    <xf numFmtId="0" fontId="87" fillId="0" borderId="13" xfId="74" applyFont="1" applyFill="1" applyBorder="1"/>
    <xf numFmtId="0" fontId="87" fillId="0" borderId="15" xfId="294" applyFont="1" applyFill="1" applyBorder="1"/>
    <xf numFmtId="2" fontId="87" fillId="0" borderId="15" xfId="74" applyNumberFormat="1" applyFont="1" applyFill="1" applyBorder="1"/>
    <xf numFmtId="0" fontId="87" fillId="0" borderId="16" xfId="294" applyFont="1" applyFill="1" applyBorder="1"/>
    <xf numFmtId="3" fontId="87" fillId="0" borderId="16" xfId="294" applyNumberFormat="1" applyFont="1" applyFill="1" applyBorder="1"/>
    <xf numFmtId="3" fontId="87" fillId="0" borderId="13" xfId="294" applyNumberFormat="1" applyFont="1" applyFill="1" applyBorder="1"/>
    <xf numFmtId="2" fontId="87" fillId="0" borderId="13" xfId="74" applyNumberFormat="1" applyFont="1" applyFill="1" applyBorder="1" applyAlignment="1">
      <alignment horizontal="center"/>
    </xf>
    <xf numFmtId="0" fontId="87" fillId="0" borderId="0" xfId="295" applyFont="1" applyFill="1"/>
    <xf numFmtId="2" fontId="87" fillId="0" borderId="16" xfId="41" applyNumberFormat="1" applyFont="1" applyFill="1" applyBorder="1" applyAlignment="1">
      <alignment horizontal="right"/>
    </xf>
    <xf numFmtId="2" fontId="87" fillId="0" borderId="16" xfId="41" applyNumberFormat="1" applyFont="1" applyFill="1" applyBorder="1" applyAlignment="1"/>
    <xf numFmtId="0" fontId="109" fillId="0" borderId="0" xfId="0" applyFont="1"/>
    <xf numFmtId="0" fontId="87" fillId="0" borderId="15" xfId="0" applyFont="1" applyBorder="1" applyAlignment="1">
      <alignment horizontal="center" vertical="center"/>
    </xf>
    <xf numFmtId="49" fontId="87" fillId="0" borderId="15" xfId="0" applyNumberFormat="1" applyFont="1" applyFill="1" applyBorder="1" applyAlignment="1">
      <alignment horizontal="center" vertical="center" wrapText="1"/>
    </xf>
    <xf numFmtId="49" fontId="87" fillId="55" borderId="15" xfId="0" applyNumberFormat="1" applyFont="1" applyFill="1" applyBorder="1" applyAlignment="1">
      <alignment horizontal="center" vertical="center" wrapText="1"/>
    </xf>
    <xf numFmtId="0" fontId="87" fillId="55" borderId="14" xfId="0" applyFont="1" applyFill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0" xfId="0" applyFont="1" applyAlignment="1">
      <alignment horizontal="center"/>
    </xf>
    <xf numFmtId="0" fontId="109" fillId="0" borderId="0" xfId="0" applyFont="1" applyAlignment="1">
      <alignment horizontal="center"/>
    </xf>
    <xf numFmtId="0" fontId="87" fillId="0" borderId="15" xfId="0" applyFont="1" applyBorder="1"/>
    <xf numFmtId="3" fontId="87" fillId="0" borderId="42" xfId="0" applyNumberFormat="1" applyFont="1" applyFill="1" applyBorder="1"/>
    <xf numFmtId="3" fontId="87" fillId="0" borderId="15" xfId="0" applyNumberFormat="1" applyFont="1" applyBorder="1"/>
    <xf numFmtId="4" fontId="87" fillId="0" borderId="15" xfId="0" applyNumberFormat="1" applyFont="1" applyBorder="1"/>
    <xf numFmtId="14" fontId="87" fillId="0" borderId="0" xfId="0" applyNumberFormat="1" applyFont="1"/>
    <xf numFmtId="0" fontId="87" fillId="0" borderId="16" xfId="0" applyFont="1" applyBorder="1"/>
    <xf numFmtId="4" fontId="87" fillId="0" borderId="16" xfId="0" applyNumberFormat="1" applyFont="1" applyBorder="1"/>
    <xf numFmtId="3" fontId="118" fillId="0" borderId="16" xfId="0" applyNumberFormat="1" applyFont="1" applyBorder="1"/>
    <xf numFmtId="0" fontId="87" fillId="0" borderId="16" xfId="0" applyFont="1" applyBorder="1" applyAlignment="1">
      <alignment wrapText="1" shrinkToFit="1"/>
    </xf>
    <xf numFmtId="3" fontId="87" fillId="0" borderId="16" xfId="0" applyNumberFormat="1" applyFont="1" applyBorder="1" applyAlignment="1">
      <alignment horizontal="center"/>
    </xf>
    <xf numFmtId="0" fontId="87" fillId="0" borderId="16" xfId="0" applyFont="1" applyBorder="1" applyAlignment="1">
      <alignment wrapText="1"/>
    </xf>
    <xf numFmtId="0" fontId="87" fillId="62" borderId="16" xfId="0" applyFont="1" applyFill="1" applyBorder="1" applyAlignment="1">
      <alignment wrapText="1"/>
    </xf>
    <xf numFmtId="0" fontId="87" fillId="0" borderId="14" xfId="0" applyFont="1" applyBorder="1"/>
    <xf numFmtId="3" fontId="87" fillId="0" borderId="14" xfId="0" applyNumberFormat="1" applyFont="1" applyFill="1" applyBorder="1" applyAlignment="1">
      <alignment horizontal="center"/>
    </xf>
    <xf numFmtId="3" fontId="87" fillId="0" borderId="43" xfId="0" applyNumberFormat="1" applyFont="1" applyFill="1" applyBorder="1" applyAlignment="1">
      <alignment horizontal="center"/>
    </xf>
    <xf numFmtId="3" fontId="87" fillId="0" borderId="14" xfId="0" applyNumberFormat="1" applyFont="1" applyBorder="1" applyAlignment="1">
      <alignment horizontal="center"/>
    </xf>
    <xf numFmtId="3" fontId="87" fillId="0" borderId="0" xfId="0" applyNumberFormat="1" applyFont="1" applyFill="1" applyBorder="1" applyAlignment="1">
      <alignment horizontal="center"/>
    </xf>
    <xf numFmtId="3" fontId="87" fillId="0" borderId="0" xfId="0" applyNumberFormat="1" applyFont="1" applyBorder="1" applyAlignment="1">
      <alignment horizontal="center"/>
    </xf>
    <xf numFmtId="3" fontId="87" fillId="0" borderId="39" xfId="0" applyNumberFormat="1" applyFont="1" applyFill="1" applyBorder="1" applyAlignment="1">
      <alignment horizontal="center"/>
    </xf>
    <xf numFmtId="3" fontId="87" fillId="0" borderId="39" xfId="0" applyNumberFormat="1" applyFont="1" applyFill="1" applyBorder="1" applyAlignment="1">
      <alignment horizontal="right"/>
    </xf>
    <xf numFmtId="3" fontId="87" fillId="0" borderId="39" xfId="0" applyNumberFormat="1" applyFont="1" applyBorder="1" applyAlignment="1">
      <alignment horizontal="center"/>
    </xf>
    <xf numFmtId="3" fontId="87" fillId="0" borderId="40" xfId="0" applyNumberFormat="1" applyFont="1" applyBorder="1" applyAlignment="1">
      <alignment horizontal="center"/>
    </xf>
    <xf numFmtId="0" fontId="87" fillId="0" borderId="30" xfId="0" applyFont="1" applyBorder="1" applyAlignment="1">
      <alignment horizontal="right"/>
    </xf>
    <xf numFmtId="3" fontId="87" fillId="0" borderId="0" xfId="0" applyNumberFormat="1" applyFont="1" applyFill="1" applyBorder="1" applyAlignment="1">
      <alignment horizontal="right"/>
    </xf>
    <xf numFmtId="3" fontId="87" fillId="0" borderId="31" xfId="0" applyNumberFormat="1" applyFont="1" applyBorder="1" applyAlignment="1">
      <alignment horizontal="center"/>
    </xf>
    <xf numFmtId="0" fontId="87" fillId="0" borderId="36" xfId="0" applyFont="1" applyBorder="1" applyAlignment="1">
      <alignment horizontal="right"/>
    </xf>
    <xf numFmtId="3" fontId="87" fillId="0" borderId="44" xfId="0" applyNumberFormat="1" applyFont="1" applyFill="1" applyBorder="1" applyAlignment="1">
      <alignment horizontal="center"/>
    </xf>
    <xf numFmtId="3" fontId="87" fillId="0" borderId="44" xfId="0" applyNumberFormat="1" applyFont="1" applyBorder="1" applyAlignment="1">
      <alignment horizontal="center"/>
    </xf>
    <xf numFmtId="3" fontId="87" fillId="0" borderId="37" xfId="0" applyNumberFormat="1" applyFont="1" applyBorder="1" applyAlignment="1">
      <alignment horizontal="center"/>
    </xf>
    <xf numFmtId="14" fontId="87" fillId="0" borderId="0" xfId="0" applyNumberFormat="1" applyFont="1" applyBorder="1" applyAlignment="1">
      <alignment horizontal="left"/>
    </xf>
    <xf numFmtId="0" fontId="87" fillId="0" borderId="14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3" xfId="0" applyFont="1" applyBorder="1" applyAlignment="1">
      <alignment wrapText="1"/>
    </xf>
    <xf numFmtId="3" fontId="87" fillId="0" borderId="43" xfId="296" applyNumberFormat="1" applyFont="1" applyFill="1" applyBorder="1" applyAlignment="1"/>
    <xf numFmtId="3" fontId="87" fillId="55" borderId="13" xfId="0" applyNumberFormat="1" applyFont="1" applyFill="1" applyBorder="1"/>
    <xf numFmtId="3" fontId="87" fillId="0" borderId="13" xfId="0" applyNumberFormat="1" applyFont="1" applyBorder="1"/>
    <xf numFmtId="4" fontId="87" fillId="0" borderId="0" xfId="0" applyNumberFormat="1" applyFont="1" applyBorder="1"/>
    <xf numFmtId="0" fontId="118" fillId="0" borderId="0" xfId="0" applyFont="1"/>
    <xf numFmtId="14" fontId="87" fillId="0" borderId="0" xfId="0" applyNumberFormat="1" applyFont="1" applyAlignment="1">
      <alignment horizontal="left"/>
    </xf>
    <xf numFmtId="3" fontId="118" fillId="0" borderId="0" xfId="0" applyNumberFormat="1" applyFont="1" applyFill="1"/>
    <xf numFmtId="3" fontId="118" fillId="0" borderId="0" xfId="0" applyNumberFormat="1" applyFont="1"/>
    <xf numFmtId="4" fontId="118" fillId="0" borderId="0" xfId="0" applyNumberFormat="1" applyFont="1"/>
    <xf numFmtId="0" fontId="118" fillId="0" borderId="0" xfId="0" applyFont="1" applyAlignment="1">
      <alignment horizontal="right"/>
    </xf>
    <xf numFmtId="4" fontId="87" fillId="0" borderId="0" xfId="0" applyNumberFormat="1" applyFont="1" applyFill="1"/>
    <xf numFmtId="0" fontId="109" fillId="0" borderId="0" xfId="0" applyFont="1" applyFill="1"/>
    <xf numFmtId="2" fontId="87" fillId="0" borderId="0" xfId="0" applyNumberFormat="1" applyFont="1"/>
    <xf numFmtId="3" fontId="87" fillId="0" borderId="44" xfId="0" applyNumberFormat="1" applyFont="1" applyFill="1" applyBorder="1" applyAlignment="1">
      <alignment horizontal="right"/>
    </xf>
    <xf numFmtId="0" fontId="114" fillId="0" borderId="0" xfId="0" applyFont="1" applyFill="1" applyAlignment="1">
      <alignment horizontal="right"/>
    </xf>
    <xf numFmtId="0" fontId="87" fillId="0" borderId="0" xfId="0" applyFont="1" applyFill="1" applyAlignment="1">
      <alignment horizontal="left"/>
    </xf>
    <xf numFmtId="0" fontId="114" fillId="0" borderId="0" xfId="0" applyFont="1" applyFill="1" applyAlignment="1">
      <alignment horizontal="center"/>
    </xf>
    <xf numFmtId="16" fontId="87" fillId="0" borderId="0" xfId="0" applyNumberFormat="1" applyFont="1" applyAlignment="1">
      <alignment horizontal="right"/>
    </xf>
    <xf numFmtId="0" fontId="87" fillId="0" borderId="0" xfId="0" applyFont="1" applyFill="1" applyAlignment="1">
      <alignment horizontal="center"/>
    </xf>
    <xf numFmtId="4" fontId="87" fillId="0" borderId="0" xfId="0" applyNumberFormat="1" applyFont="1" applyFill="1" applyAlignment="1">
      <alignment wrapText="1"/>
    </xf>
    <xf numFmtId="2" fontId="87" fillId="0" borderId="16" xfId="41" applyNumberFormat="1" applyFont="1" applyFill="1" applyBorder="1" applyAlignment="1">
      <alignment wrapText="1"/>
    </xf>
    <xf numFmtId="2" fontId="87" fillId="0" borderId="16" xfId="0" applyNumberFormat="1" applyFont="1" applyFill="1" applyBorder="1" applyAlignment="1"/>
    <xf numFmtId="0" fontId="30" fillId="0" borderId="0" xfId="77" applyFont="1" applyFill="1"/>
    <xf numFmtId="3" fontId="30" fillId="0" borderId="0" xfId="77" applyNumberFormat="1" applyFont="1" applyFill="1"/>
    <xf numFmtId="0" fontId="26" fillId="0" borderId="0" xfId="77"/>
    <xf numFmtId="0" fontId="30" fillId="0" borderId="0" xfId="0" applyFont="1"/>
    <xf numFmtId="0" fontId="30" fillId="0" borderId="0" xfId="0" applyFont="1" applyFill="1"/>
    <xf numFmtId="9" fontId="30" fillId="0" borderId="0" xfId="79" applyFont="1" applyFill="1"/>
    <xf numFmtId="0" fontId="30" fillId="0" borderId="14" xfId="0" applyFont="1" applyFill="1" applyBorder="1" applyAlignment="1">
      <alignment horizontal="center" wrapText="1"/>
    </xf>
    <xf numFmtId="0" fontId="30" fillId="0" borderId="14" xfId="0" applyFont="1" applyFill="1" applyBorder="1" applyAlignment="1">
      <alignment horizontal="center"/>
    </xf>
    <xf numFmtId="0" fontId="30" fillId="0" borderId="14" xfId="0" applyFont="1" applyFill="1" applyBorder="1"/>
    <xf numFmtId="3" fontId="30" fillId="0" borderId="14" xfId="0" applyNumberFormat="1" applyFont="1" applyFill="1" applyBorder="1" applyAlignment="1">
      <alignment horizontal="right"/>
    </xf>
    <xf numFmtId="3" fontId="30" fillId="0" borderId="0" xfId="0" applyNumberFormat="1" applyFont="1"/>
    <xf numFmtId="0" fontId="30" fillId="0" borderId="31" xfId="0" applyFont="1" applyFill="1" applyBorder="1"/>
    <xf numFmtId="3" fontId="30" fillId="0" borderId="0" xfId="0" applyNumberFormat="1" applyFont="1" applyFill="1" applyBorder="1" applyAlignment="1">
      <alignment horizontal="right"/>
    </xf>
    <xf numFmtId="176" fontId="30" fillId="0" borderId="0" xfId="0" applyNumberFormat="1" applyFont="1" applyFill="1" applyBorder="1" applyAlignment="1">
      <alignment horizontal="right"/>
    </xf>
    <xf numFmtId="177" fontId="30" fillId="0" borderId="0" xfId="0" applyNumberFormat="1" applyFont="1" applyFill="1"/>
    <xf numFmtId="4" fontId="30" fillId="0" borderId="0" xfId="0" applyNumberFormat="1" applyFont="1" applyFill="1"/>
    <xf numFmtId="3" fontId="30" fillId="0" borderId="0" xfId="0" applyNumberFormat="1" applyFont="1" applyFill="1"/>
    <xf numFmtId="0" fontId="86" fillId="0" borderId="0" xfId="0" applyFont="1" applyFill="1" applyAlignment="1"/>
    <xf numFmtId="0" fontId="86" fillId="0" borderId="0" xfId="0" applyFont="1" applyFill="1" applyBorder="1" applyAlignment="1"/>
    <xf numFmtId="3" fontId="30" fillId="0" borderId="14" xfId="0" applyNumberFormat="1" applyFont="1" applyFill="1" applyBorder="1" applyAlignment="1">
      <alignment horizontal="right" wrapText="1"/>
    </xf>
    <xf numFmtId="3" fontId="30" fillId="0" borderId="14" xfId="0" applyNumberFormat="1" applyFont="1" applyFill="1" applyBorder="1"/>
    <xf numFmtId="0" fontId="30" fillId="0" borderId="0" xfId="0" applyFont="1" applyFill="1" applyAlignment="1">
      <alignment horizontal="center"/>
    </xf>
    <xf numFmtId="0" fontId="30" fillId="0" borderId="14" xfId="0" applyFont="1" applyFill="1" applyBorder="1" applyAlignment="1">
      <alignment horizontal="center" vertical="center" wrapText="1"/>
    </xf>
    <xf numFmtId="0" fontId="86" fillId="0" borderId="0" xfId="148" applyFont="1" applyFill="1"/>
    <xf numFmtId="0" fontId="86" fillId="0" borderId="14" xfId="77" applyFont="1" applyFill="1" applyBorder="1" applyAlignment="1">
      <alignment horizontal="center" vertical="center" wrapText="1"/>
    </xf>
    <xf numFmtId="178" fontId="86" fillId="0" borderId="14" xfId="0" applyNumberFormat="1" applyFont="1" applyFill="1" applyBorder="1" applyAlignment="1">
      <alignment horizontal="left" vertical="center"/>
    </xf>
    <xf numFmtId="3" fontId="86" fillId="0" borderId="14" xfId="0" applyNumberFormat="1" applyFont="1" applyFill="1" applyBorder="1"/>
    <xf numFmtId="10" fontId="86" fillId="0" borderId="14" xfId="0" applyNumberFormat="1" applyFont="1" applyFill="1" applyBorder="1"/>
    <xf numFmtId="3" fontId="119" fillId="0" borderId="14" xfId="0" applyNumberFormat="1" applyFont="1" applyFill="1" applyBorder="1"/>
    <xf numFmtId="10" fontId="119" fillId="0" borderId="14" xfId="0" applyNumberFormat="1" applyFont="1" applyFill="1" applyBorder="1"/>
    <xf numFmtId="178" fontId="86" fillId="0" borderId="48" xfId="77" applyNumberFormat="1" applyFont="1" applyFill="1" applyBorder="1" applyAlignment="1">
      <alignment horizontal="left" vertical="center"/>
    </xf>
    <xf numFmtId="3" fontId="86" fillId="0" borderId="48" xfId="77" applyNumberFormat="1" applyFont="1" applyFill="1" applyBorder="1"/>
    <xf numFmtId="10" fontId="86" fillId="0" borderId="48" xfId="77" applyNumberFormat="1" applyFont="1" applyFill="1" applyBorder="1"/>
    <xf numFmtId="178" fontId="86" fillId="0" borderId="49" xfId="77" applyNumberFormat="1" applyFont="1" applyFill="1" applyBorder="1" applyAlignment="1">
      <alignment horizontal="left" vertical="center"/>
    </xf>
    <xf numFmtId="3" fontId="86" fillId="0" borderId="49" xfId="0" applyNumberFormat="1" applyFont="1" applyFill="1" applyBorder="1"/>
    <xf numFmtId="3" fontId="86" fillId="0" borderId="49" xfId="77" applyNumberFormat="1" applyFont="1" applyFill="1" applyBorder="1"/>
    <xf numFmtId="10" fontId="119" fillId="0" borderId="49" xfId="77" applyNumberFormat="1" applyFont="1" applyFill="1" applyBorder="1"/>
    <xf numFmtId="178" fontId="86" fillId="0" borderId="13" xfId="77" applyNumberFormat="1" applyFont="1" applyFill="1" applyBorder="1" applyAlignment="1">
      <alignment horizontal="left" vertical="center"/>
    </xf>
    <xf numFmtId="3" fontId="86" fillId="0" borderId="13" xfId="77" applyNumberFormat="1" applyFont="1" applyFill="1" applyBorder="1"/>
    <xf numFmtId="10" fontId="86" fillId="0" borderId="13" xfId="77" applyNumberFormat="1" applyFont="1" applyFill="1" applyBorder="1"/>
    <xf numFmtId="0" fontId="86" fillId="0" borderId="0" xfId="0" applyFont="1" applyFill="1"/>
    <xf numFmtId="0" fontId="86" fillId="0" borderId="0" xfId="0" applyFont="1"/>
    <xf numFmtId="0" fontId="86" fillId="0" borderId="14" xfId="77" applyFont="1" applyBorder="1"/>
    <xf numFmtId="0" fontId="86" fillId="0" borderId="14" xfId="77" applyFont="1" applyBorder="1" applyAlignment="1">
      <alignment horizontal="center" vertical="center" wrapText="1"/>
    </xf>
    <xf numFmtId="14" fontId="86" fillId="0" borderId="14" xfId="0" applyNumberFormat="1" applyFont="1" applyBorder="1" applyAlignment="1">
      <alignment horizontal="center"/>
    </xf>
    <xf numFmtId="3" fontId="86" fillId="0" borderId="14" xfId="77" applyNumberFormat="1" applyFont="1" applyBorder="1" applyAlignment="1">
      <alignment horizontal="right"/>
    </xf>
    <xf numFmtId="3" fontId="86" fillId="0" borderId="14" xfId="0" applyNumberFormat="1" applyFont="1" applyBorder="1" applyAlignment="1">
      <alignment horizontal="center"/>
    </xf>
    <xf numFmtId="0" fontId="86" fillId="0" borderId="0" xfId="0" applyFont="1" applyFill="1" applyAlignment="1">
      <alignment vertical="center"/>
    </xf>
    <xf numFmtId="0" fontId="86" fillId="0" borderId="14" xfId="0" applyFont="1" applyFill="1" applyBorder="1" applyAlignment="1">
      <alignment horizontal="center" vertical="center" wrapText="1"/>
    </xf>
    <xf numFmtId="14" fontId="86" fillId="0" borderId="14" xfId="0" applyNumberFormat="1" applyFont="1" applyFill="1" applyBorder="1" applyAlignment="1">
      <alignment horizontal="center"/>
    </xf>
    <xf numFmtId="3" fontId="86" fillId="0" borderId="14" xfId="297" applyNumberFormat="1" applyFont="1" applyFill="1" applyBorder="1" applyAlignment="1">
      <alignment horizontal="right"/>
    </xf>
    <xf numFmtId="0" fontId="86" fillId="0" borderId="0" xfId="77" applyFont="1"/>
    <xf numFmtId="0" fontId="86" fillId="0" borderId="0" xfId="77" applyFont="1" applyAlignment="1">
      <alignment horizontal="right"/>
    </xf>
    <xf numFmtId="0" fontId="86" fillId="0" borderId="0" xfId="77" applyFont="1" applyFill="1"/>
    <xf numFmtId="0" fontId="85" fillId="0" borderId="0" xfId="0" applyFont="1"/>
    <xf numFmtId="0" fontId="86" fillId="0" borderId="0" xfId="77" applyFont="1" applyFill="1" applyAlignment="1">
      <alignment vertical="center"/>
    </xf>
    <xf numFmtId="0" fontId="85" fillId="55" borderId="14" xfId="0" applyFont="1" applyFill="1" applyBorder="1" applyAlignment="1">
      <alignment horizontal="center" vertical="center"/>
    </xf>
    <xf numFmtId="0" fontId="85" fillId="55" borderId="14" xfId="0" applyFont="1" applyFill="1" applyBorder="1" applyAlignment="1">
      <alignment horizontal="left" vertical="center" wrapText="1" indent="1"/>
    </xf>
    <xf numFmtId="0" fontId="85" fillId="55" borderId="14" xfId="0" applyNumberFormat="1" applyFont="1" applyFill="1" applyBorder="1" applyAlignment="1">
      <alignment horizontal="center" vertical="center"/>
    </xf>
    <xf numFmtId="3" fontId="85" fillId="55" borderId="14" xfId="0" applyNumberFormat="1" applyFont="1" applyFill="1" applyBorder="1" applyAlignment="1">
      <alignment horizontal="right" vertical="center" indent="1"/>
    </xf>
    <xf numFmtId="0" fontId="85" fillId="55" borderId="14" xfId="0" applyFont="1" applyFill="1" applyBorder="1" applyAlignment="1">
      <alignment horizontal="left" vertical="center" indent="1"/>
    </xf>
    <xf numFmtId="0" fontId="85" fillId="55" borderId="14" xfId="0" applyFont="1" applyFill="1" applyBorder="1" applyAlignment="1">
      <alignment horizontal="center" vertical="center" wrapText="1"/>
    </xf>
    <xf numFmtId="49" fontId="85" fillId="55" borderId="14" xfId="0" applyNumberFormat="1" applyFont="1" applyFill="1" applyBorder="1" applyAlignment="1">
      <alignment horizontal="center" vertical="center"/>
    </xf>
    <xf numFmtId="0" fontId="86" fillId="0" borderId="0" xfId="77" applyFont="1" applyAlignment="1"/>
    <xf numFmtId="0" fontId="87" fillId="0" borderId="0" xfId="0" applyFont="1" applyAlignment="1"/>
    <xf numFmtId="0" fontId="85" fillId="0" borderId="0" xfId="0" applyFont="1" applyBorder="1"/>
    <xf numFmtId="0" fontId="120" fillId="0" borderId="0" xfId="0" applyFont="1" applyBorder="1" applyAlignment="1">
      <alignment horizontal="center"/>
    </xf>
    <xf numFmtId="0" fontId="85" fillId="0" borderId="0" xfId="0" applyFont="1" applyAlignment="1"/>
    <xf numFmtId="0" fontId="120" fillId="0" borderId="0" xfId="0" applyFont="1" applyFill="1" applyBorder="1" applyAlignment="1">
      <alignment horizontal="left"/>
    </xf>
    <xf numFmtId="0" fontId="121" fillId="0" borderId="0" xfId="77" applyFont="1" applyBorder="1" applyAlignment="1">
      <alignment horizontal="center"/>
    </xf>
    <xf numFmtId="0" fontId="121" fillId="62" borderId="0" xfId="77" applyFont="1" applyFill="1" applyBorder="1" applyAlignment="1">
      <alignment horizontal="left" vertical="top" wrapText="1"/>
    </xf>
    <xf numFmtId="0" fontId="86" fillId="0" borderId="0" xfId="77" applyFont="1" applyAlignment="1">
      <alignment horizontal="right" vertical="top"/>
    </xf>
    <xf numFmtId="3" fontId="86" fillId="62" borderId="0" xfId="77" applyNumberFormat="1" applyFont="1" applyFill="1" applyBorder="1" applyAlignment="1">
      <alignment horizontal="right" vertical="center"/>
    </xf>
    <xf numFmtId="1" fontId="86" fillId="0" borderId="0" xfId="77" applyNumberFormat="1" applyFont="1" applyFill="1" applyAlignment="1">
      <alignment horizontal="right"/>
    </xf>
    <xf numFmtId="0" fontId="121" fillId="0" borderId="0" xfId="77" applyFont="1" applyFill="1" applyBorder="1" applyAlignment="1">
      <alignment horizontal="center"/>
    </xf>
    <xf numFmtId="0" fontId="121" fillId="0" borderId="0" xfId="77" applyFont="1" applyFill="1" applyBorder="1" applyAlignment="1"/>
    <xf numFmtId="0" fontId="121" fillId="0" borderId="0" xfId="77" applyFont="1" applyFill="1" applyBorder="1" applyAlignment="1">
      <alignment horizontal="left" wrapText="1"/>
    </xf>
    <xf numFmtId="0" fontId="85" fillId="62" borderId="14" xfId="0" applyFont="1" applyFill="1" applyBorder="1" applyAlignment="1">
      <alignment horizontal="center" vertical="center" wrapText="1"/>
    </xf>
    <xf numFmtId="1" fontId="85" fillId="62" borderId="14" xfId="0" applyNumberFormat="1" applyFont="1" applyFill="1" applyBorder="1" applyAlignment="1">
      <alignment horizontal="center" vertical="center" wrapText="1"/>
    </xf>
    <xf numFmtId="3" fontId="85" fillId="0" borderId="14" xfId="0" applyNumberFormat="1" applyFont="1" applyFill="1" applyBorder="1" applyAlignment="1">
      <alignment horizontal="right" vertical="center" indent="1"/>
    </xf>
    <xf numFmtId="0" fontId="85" fillId="0" borderId="0" xfId="0" applyFont="1" applyFill="1" applyBorder="1" applyAlignment="1">
      <alignment horizontal="left" vertical="center"/>
    </xf>
    <xf numFmtId="4" fontId="85" fillId="0" borderId="0" xfId="0" applyNumberFormat="1" applyFont="1" applyFill="1" applyBorder="1" applyAlignment="1">
      <alignment horizontal="right" vertical="center" indent="1"/>
    </xf>
    <xf numFmtId="0" fontId="86" fillId="0" borderId="0" xfId="0" applyFont="1" applyAlignment="1"/>
    <xf numFmtId="0" fontId="121" fillId="0" borderId="0" xfId="0" applyFont="1" applyFill="1" applyBorder="1" applyAlignment="1">
      <alignment horizontal="left"/>
    </xf>
    <xf numFmtId="0" fontId="121" fillId="0" borderId="0" xfId="0" applyFont="1" applyFill="1" applyBorder="1"/>
    <xf numFmtId="0" fontId="86" fillId="0" borderId="0" xfId="0" applyFont="1" applyFill="1" applyAlignment="1">
      <alignment horizontal="center"/>
    </xf>
    <xf numFmtId="0" fontId="86" fillId="0" borderId="0" xfId="0" applyFont="1" applyFill="1" applyBorder="1" applyAlignment="1">
      <alignment horizontal="center"/>
    </xf>
    <xf numFmtId="0" fontId="86" fillId="0" borderId="0" xfId="0" applyFont="1" applyFill="1" applyBorder="1"/>
    <xf numFmtId="4" fontId="86" fillId="0" borderId="0" xfId="77" applyNumberFormat="1" applyFont="1" applyFill="1" applyBorder="1" applyAlignment="1">
      <alignment vertical="top" wrapText="1"/>
    </xf>
    <xf numFmtId="0" fontId="86" fillId="0" borderId="0" xfId="77" applyFont="1" applyFill="1" applyBorder="1"/>
    <xf numFmtId="0" fontId="91" fillId="0" borderId="14" xfId="0" applyFont="1" applyFill="1" applyBorder="1" applyAlignment="1">
      <alignment horizontal="left" vertical="center" wrapText="1" indent="1"/>
    </xf>
    <xf numFmtId="0" fontId="91" fillId="0" borderId="14" xfId="0" applyFont="1" applyFill="1" applyBorder="1" applyAlignment="1">
      <alignment horizontal="center" vertical="center"/>
    </xf>
    <xf numFmtId="49" fontId="91" fillId="0" borderId="14" xfId="0" applyNumberFormat="1" applyFont="1" applyFill="1" applyBorder="1" applyAlignment="1">
      <alignment horizontal="center" vertical="center"/>
    </xf>
    <xf numFmtId="3" fontId="91" fillId="0" borderId="14" xfId="0" applyNumberFormat="1" applyFont="1" applyFill="1" applyBorder="1" applyAlignment="1">
      <alignment horizontal="right" vertical="center" indent="1"/>
    </xf>
    <xf numFmtId="3" fontId="91" fillId="0" borderId="14" xfId="0" applyNumberFormat="1" applyFont="1" applyFill="1" applyBorder="1" applyAlignment="1">
      <alignment horizontal="right" vertical="center" wrapText="1" indent="1"/>
    </xf>
    <xf numFmtId="0" fontId="91" fillId="0" borderId="14" xfId="0" applyFont="1" applyFill="1" applyBorder="1" applyAlignment="1">
      <alignment horizontal="right" vertical="center" indent="1"/>
    </xf>
    <xf numFmtId="14" fontId="91" fillId="0" borderId="14" xfId="0" applyNumberFormat="1" applyFont="1" applyFill="1" applyBorder="1" applyAlignment="1">
      <alignment horizontal="right" vertical="center" indent="1"/>
    </xf>
    <xf numFmtId="0" fontId="91" fillId="0" borderId="14" xfId="0" applyFont="1" applyFill="1" applyBorder="1" applyAlignment="1">
      <alignment horizontal="right" vertical="center" wrapText="1" indent="1"/>
    </xf>
    <xf numFmtId="0" fontId="91" fillId="0" borderId="14" xfId="0" applyNumberFormat="1" applyFont="1" applyFill="1" applyBorder="1" applyAlignment="1">
      <alignment horizontal="center" vertical="center"/>
    </xf>
    <xf numFmtId="14" fontId="91" fillId="0" borderId="15" xfId="0" applyNumberFormat="1" applyFont="1" applyFill="1" applyBorder="1" applyAlignment="1">
      <alignment horizontal="right" vertical="center" indent="1"/>
    </xf>
    <xf numFmtId="3" fontId="91" fillId="0" borderId="15" xfId="0" applyNumberFormat="1" applyFont="1" applyFill="1" applyBorder="1" applyAlignment="1">
      <alignment horizontal="right" vertical="center" wrapText="1" indent="1"/>
    </xf>
    <xf numFmtId="3" fontId="91" fillId="0" borderId="15" xfId="0" applyNumberFormat="1" applyFont="1" applyFill="1" applyBorder="1" applyAlignment="1">
      <alignment horizontal="right" vertical="center" indent="1"/>
    </xf>
    <xf numFmtId="0" fontId="91" fillId="0" borderId="14" xfId="0" applyFont="1" applyFill="1" applyBorder="1" applyAlignment="1">
      <alignment horizontal="left" vertical="center" indent="1"/>
    </xf>
    <xf numFmtId="14" fontId="91" fillId="0" borderId="14" xfId="0" applyNumberFormat="1" applyFont="1" applyFill="1" applyBorder="1" applyAlignment="1">
      <alignment horizontal="right" vertical="center" wrapText="1" indent="1"/>
    </xf>
    <xf numFmtId="49" fontId="86" fillId="0" borderId="14" xfId="0" applyNumberFormat="1" applyFont="1" applyFill="1" applyBorder="1" applyAlignment="1">
      <alignment horizontal="center" vertical="center"/>
    </xf>
    <xf numFmtId="1" fontId="91" fillId="0" borderId="14" xfId="0" applyNumberFormat="1" applyFont="1" applyFill="1" applyBorder="1" applyAlignment="1">
      <alignment horizontal="center" vertical="center"/>
    </xf>
    <xf numFmtId="0" fontId="86" fillId="0" borderId="14" xfId="0" applyFont="1" applyFill="1" applyBorder="1" applyAlignment="1">
      <alignment vertical="center" wrapText="1"/>
    </xf>
    <xf numFmtId="0" fontId="86" fillId="0" borderId="14" xfId="0" applyFont="1" applyFill="1" applyBorder="1" applyAlignment="1">
      <alignment horizontal="center" vertical="center"/>
    </xf>
    <xf numFmtId="0" fontId="86" fillId="0" borderId="14" xfId="0" applyNumberFormat="1" applyFont="1" applyFill="1" applyBorder="1" applyAlignment="1">
      <alignment horizontal="center" vertical="center"/>
    </xf>
    <xf numFmtId="0" fontId="86" fillId="0" borderId="0" xfId="77" applyFont="1" applyFill="1" applyAlignment="1">
      <alignment horizontal="center"/>
    </xf>
    <xf numFmtId="4" fontId="86" fillId="0" borderId="0" xfId="77" applyNumberFormat="1" applyFont="1" applyFill="1"/>
    <xf numFmtId="4" fontId="86" fillId="0" borderId="0" xfId="77" applyNumberFormat="1" applyFont="1" applyFill="1" applyBorder="1" applyAlignment="1">
      <alignment horizontal="right" vertical="top" wrapText="1"/>
    </xf>
    <xf numFmtId="4" fontId="86" fillId="0" borderId="0" xfId="77" applyNumberFormat="1" applyFont="1" applyFill="1" applyBorder="1" applyAlignment="1">
      <alignment vertical="top"/>
    </xf>
    <xf numFmtId="4" fontId="86" fillId="0" borderId="0" xfId="77" applyNumberFormat="1" applyFont="1" applyFill="1" applyBorder="1"/>
    <xf numFmtId="4" fontId="86" fillId="0" borderId="14" xfId="0" applyNumberFormat="1" applyFont="1" applyFill="1" applyBorder="1" applyAlignment="1">
      <alignment horizontal="center" vertical="center" wrapText="1"/>
    </xf>
    <xf numFmtId="0" fontId="86" fillId="0" borderId="45" xfId="0" applyFont="1" applyFill="1" applyBorder="1" applyAlignment="1">
      <alignment horizontal="left" vertical="center" indent="1"/>
    </xf>
    <xf numFmtId="0" fontId="86" fillId="0" borderId="47" xfId="0" applyFont="1" applyFill="1" applyBorder="1" applyAlignment="1">
      <alignment vertical="center"/>
    </xf>
    <xf numFmtId="0" fontId="86" fillId="0" borderId="47" xfId="0" applyFont="1" applyFill="1" applyBorder="1" applyAlignment="1">
      <alignment horizontal="center" vertical="center"/>
    </xf>
    <xf numFmtId="0" fontId="91" fillId="0" borderId="47" xfId="0" applyFont="1" applyFill="1" applyBorder="1" applyAlignment="1">
      <alignment horizontal="center" vertical="center"/>
    </xf>
    <xf numFmtId="3" fontId="86" fillId="0" borderId="14" xfId="0" applyNumberFormat="1" applyFont="1" applyFill="1" applyBorder="1" applyAlignment="1">
      <alignment horizontal="right" vertical="center" indent="1"/>
    </xf>
    <xf numFmtId="4" fontId="86" fillId="0" borderId="47" xfId="0" applyNumberFormat="1" applyFont="1" applyFill="1" applyBorder="1" applyAlignment="1">
      <alignment horizontal="right" vertical="center" indent="1"/>
    </xf>
    <xf numFmtId="4" fontId="86" fillId="0" borderId="43" xfId="0" applyNumberFormat="1" applyFont="1" applyFill="1" applyBorder="1" applyAlignment="1">
      <alignment horizontal="right" vertical="center" indent="1"/>
    </xf>
    <xf numFmtId="3" fontId="86" fillId="0" borderId="45" xfId="0" applyNumberFormat="1" applyFont="1" applyFill="1" applyBorder="1" applyAlignment="1">
      <alignment horizontal="right" vertical="center" indent="1"/>
    </xf>
    <xf numFmtId="4" fontId="86" fillId="0" borderId="45" xfId="0" applyNumberFormat="1" applyFont="1" applyFill="1" applyBorder="1" applyAlignment="1">
      <alignment horizontal="right" vertical="center" indent="1"/>
    </xf>
    <xf numFmtId="4" fontId="86" fillId="0" borderId="14" xfId="0" applyNumberFormat="1" applyFont="1" applyFill="1" applyBorder="1" applyAlignment="1">
      <alignment horizontal="right" vertical="center" indent="1"/>
    </xf>
    <xf numFmtId="0" fontId="86" fillId="0" borderId="0" xfId="0" applyFont="1" applyFill="1" applyBorder="1" applyAlignment="1">
      <alignment horizontal="left" vertical="center" indent="1"/>
    </xf>
    <xf numFmtId="0" fontId="86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center" vertical="center"/>
    </xf>
    <xf numFmtId="178" fontId="86" fillId="0" borderId="0" xfId="0" applyNumberFormat="1" applyFont="1" applyFill="1" applyBorder="1" applyAlignment="1">
      <alignment horizontal="right" vertical="center" indent="1"/>
    </xf>
    <xf numFmtId="4" fontId="86" fillId="0" borderId="0" xfId="0" applyNumberFormat="1" applyFont="1" applyFill="1" applyBorder="1" applyAlignment="1">
      <alignment horizontal="right" vertical="center" indent="1"/>
    </xf>
    <xf numFmtId="0" fontId="121" fillId="0" borderId="0" xfId="0" applyFont="1" applyFill="1"/>
    <xf numFmtId="0" fontId="121" fillId="0" borderId="0" xfId="0" applyFont="1" applyFill="1" applyBorder="1" applyAlignment="1"/>
    <xf numFmtId="0" fontId="121" fillId="0" borderId="0" xfId="0" applyFont="1" applyFill="1" applyBorder="1" applyAlignment="1">
      <alignment horizontal="center"/>
    </xf>
    <xf numFmtId="0" fontId="121" fillId="0" borderId="0" xfId="0" applyFont="1" applyFill="1" applyBorder="1" applyAlignment="1">
      <alignment horizontal="left" vertical="top"/>
    </xf>
    <xf numFmtId="49" fontId="86" fillId="0" borderId="0" xfId="0" applyNumberFormat="1" applyFont="1" applyFill="1"/>
    <xf numFmtId="49" fontId="86" fillId="0" borderId="0" xfId="77" applyNumberFormat="1" applyFont="1" applyFill="1"/>
    <xf numFmtId="4" fontId="86" fillId="0" borderId="0" xfId="77" applyNumberFormat="1" applyFont="1" applyFill="1" applyBorder="1" applyAlignment="1">
      <alignment vertical="center" wrapText="1"/>
    </xf>
    <xf numFmtId="4" fontId="86" fillId="0" borderId="0" xfId="77" applyNumberFormat="1" applyFont="1" applyFill="1" applyBorder="1" applyAlignment="1">
      <alignment horizontal="center" vertical="center" wrapText="1"/>
    </xf>
    <xf numFmtId="4" fontId="86" fillId="0" borderId="0" xfId="77" applyNumberFormat="1" applyFont="1" applyFill="1" applyBorder="1" applyAlignment="1">
      <alignment horizontal="center" vertical="center"/>
    </xf>
    <xf numFmtId="0" fontId="87" fillId="0" borderId="0" xfId="298" applyFont="1"/>
    <xf numFmtId="0" fontId="29" fillId="0" borderId="0" xfId="298"/>
    <xf numFmtId="0" fontId="122" fillId="0" borderId="0" xfId="298" applyFont="1" applyAlignment="1">
      <alignment horizontal="centerContinuous"/>
    </xf>
    <xf numFmtId="0" fontId="87" fillId="0" borderId="0" xfId="298" applyFont="1" applyAlignment="1">
      <alignment horizontal="centerContinuous"/>
    </xf>
    <xf numFmtId="0" fontId="87" fillId="0" borderId="0" xfId="298" applyFont="1" applyAlignment="1"/>
    <xf numFmtId="0" fontId="123" fillId="0" borderId="0" xfId="298" applyFont="1" applyAlignment="1"/>
    <xf numFmtId="0" fontId="123" fillId="0" borderId="0" xfId="298" applyFont="1" applyAlignment="1">
      <alignment horizontal="centerContinuous"/>
    </xf>
    <xf numFmtId="0" fontId="87" fillId="0" borderId="0" xfId="298" applyFont="1" applyAlignment="1">
      <alignment horizontal="right"/>
    </xf>
    <xf numFmtId="0" fontId="124" fillId="0" borderId="0" xfId="298" applyFont="1" applyAlignment="1">
      <alignment horizontal="right"/>
    </xf>
    <xf numFmtId="0" fontId="29" fillId="0" borderId="0" xfId="298" applyFont="1" applyAlignment="1">
      <alignment horizontal="right"/>
    </xf>
    <xf numFmtId="0" fontId="88" fillId="0" borderId="28" xfId="298" applyFont="1" applyBorder="1" applyAlignment="1">
      <alignment horizontal="center"/>
    </xf>
    <xf numFmtId="0" fontId="88" fillId="0" borderId="50" xfId="298" applyFont="1" applyBorder="1" applyAlignment="1">
      <alignment horizontal="centerContinuous"/>
    </xf>
    <xf numFmtId="0" fontId="87" fillId="0" borderId="50" xfId="298" applyFont="1" applyBorder="1" applyAlignment="1">
      <alignment horizontal="centerContinuous"/>
    </xf>
    <xf numFmtId="0" fontId="88" fillId="0" borderId="51" xfId="298" applyFont="1" applyBorder="1" applyAlignment="1">
      <alignment horizontal="centerContinuous"/>
    </xf>
    <xf numFmtId="0" fontId="43" fillId="0" borderId="51" xfId="298" applyFont="1" applyBorder="1" applyAlignment="1">
      <alignment horizontal="centerContinuous"/>
    </xf>
    <xf numFmtId="0" fontId="87" fillId="0" borderId="29" xfId="298" applyFont="1" applyBorder="1"/>
    <xf numFmtId="0" fontId="88" fillId="0" borderId="29" xfId="298" applyFont="1" applyBorder="1" applyAlignment="1">
      <alignment horizontal="center"/>
    </xf>
    <xf numFmtId="0" fontId="88" fillId="0" borderId="52" xfId="298" applyFont="1" applyBorder="1" applyAlignment="1">
      <alignment horizontal="centerContinuous"/>
    </xf>
    <xf numFmtId="0" fontId="88" fillId="0" borderId="47" xfId="298" applyFont="1" applyBorder="1" applyAlignment="1">
      <alignment horizontal="centerContinuous"/>
    </xf>
    <xf numFmtId="0" fontId="88" fillId="0" borderId="53" xfId="298" applyFont="1" applyBorder="1" applyAlignment="1">
      <alignment horizontal="centerContinuous"/>
    </xf>
    <xf numFmtId="0" fontId="43" fillId="0" borderId="53" xfId="298" applyFont="1" applyBorder="1" applyAlignment="1">
      <alignment horizontal="centerContinuous"/>
    </xf>
    <xf numFmtId="0" fontId="87" fillId="0" borderId="30" xfId="298" applyFont="1" applyBorder="1" applyAlignment="1">
      <alignment horizontal="center"/>
    </xf>
    <xf numFmtId="0" fontId="87" fillId="0" borderId="15" xfId="298" applyFont="1" applyBorder="1" applyAlignment="1">
      <alignment horizontal="center"/>
    </xf>
    <xf numFmtId="0" fontId="87" fillId="0" borderId="54" xfId="298" applyFont="1" applyBorder="1" applyAlignment="1">
      <alignment horizontal="center"/>
    </xf>
    <xf numFmtId="0" fontId="125" fillId="0" borderId="31" xfId="298" applyFont="1" applyBorder="1" applyAlignment="1">
      <alignment horizontal="center"/>
    </xf>
    <xf numFmtId="0" fontId="87" fillId="0" borderId="32" xfId="298" applyFont="1" applyBorder="1" applyAlignment="1">
      <alignment horizontal="center"/>
    </xf>
    <xf numFmtId="0" fontId="87" fillId="0" borderId="33" xfId="298" applyFont="1" applyBorder="1" applyAlignment="1">
      <alignment horizontal="center"/>
    </xf>
    <xf numFmtId="0" fontId="87" fillId="0" borderId="55" xfId="298" applyFont="1" applyBorder="1" applyAlignment="1">
      <alignment horizontal="center"/>
    </xf>
    <xf numFmtId="0" fontId="87" fillId="0" borderId="34" xfId="298" applyFont="1" applyBorder="1" applyAlignment="1">
      <alignment horizontal="center"/>
    </xf>
    <xf numFmtId="0" fontId="90" fillId="0" borderId="34" xfId="298" applyFont="1" applyBorder="1" applyAlignment="1">
      <alignment horizontal="center"/>
    </xf>
    <xf numFmtId="180" fontId="88" fillId="0" borderId="29" xfId="298" applyNumberFormat="1" applyFont="1" applyBorder="1"/>
    <xf numFmtId="180" fontId="87" fillId="0" borderId="30" xfId="298" applyNumberFormat="1" applyFont="1" applyBorder="1"/>
    <xf numFmtId="180" fontId="87" fillId="0" borderId="16" xfId="298" applyNumberFormat="1" applyFont="1" applyBorder="1"/>
    <xf numFmtId="180" fontId="87" fillId="0" borderId="31" xfId="298" applyNumberFormat="1" applyFont="1" applyBorder="1"/>
    <xf numFmtId="180" fontId="126" fillId="0" borderId="31" xfId="298" applyNumberFormat="1" applyFont="1" applyBorder="1"/>
    <xf numFmtId="0" fontId="87" fillId="0" borderId="35" xfId="298" applyFont="1" applyBorder="1"/>
    <xf numFmtId="180" fontId="87" fillId="0" borderId="35" xfId="298" applyNumberFormat="1" applyFont="1" applyBorder="1"/>
    <xf numFmtId="180" fontId="87" fillId="0" borderId="36" xfId="298" applyNumberFormat="1" applyFont="1" applyBorder="1"/>
    <xf numFmtId="180" fontId="87" fillId="0" borderId="56" xfId="298" applyNumberFormat="1" applyFont="1" applyBorder="1"/>
    <xf numFmtId="180" fontId="87" fillId="0" borderId="37" xfId="298" applyNumberFormat="1" applyFont="1" applyBorder="1"/>
    <xf numFmtId="180" fontId="29" fillId="0" borderId="0" xfId="298" applyNumberFormat="1"/>
    <xf numFmtId="180" fontId="126" fillId="0" borderId="37" xfId="298" applyNumberFormat="1" applyFont="1" applyBorder="1"/>
    <xf numFmtId="3" fontId="29" fillId="0" borderId="0" xfId="298" applyNumberFormat="1"/>
    <xf numFmtId="0" fontId="29" fillId="0" borderId="0" xfId="298" applyFont="1"/>
    <xf numFmtId="0" fontId="1" fillId="0" borderId="0" xfId="299"/>
    <xf numFmtId="0" fontId="127" fillId="55" borderId="0" xfId="299" applyFont="1" applyFill="1" applyAlignment="1">
      <alignment horizontal="center" wrapText="1"/>
    </xf>
    <xf numFmtId="181" fontId="127" fillId="55" borderId="0" xfId="299" applyNumberFormat="1" applyFont="1" applyFill="1" applyAlignment="1">
      <alignment horizontal="center" wrapText="1"/>
    </xf>
    <xf numFmtId="0" fontId="91" fillId="55" borderId="0" xfId="299" applyFont="1" applyFill="1"/>
    <xf numFmtId="181" fontId="91" fillId="55" borderId="0" xfId="299" applyNumberFormat="1" applyFont="1" applyFill="1"/>
    <xf numFmtId="49" fontId="127" fillId="55" borderId="32" xfId="299" applyNumberFormat="1" applyFont="1" applyFill="1" applyBorder="1" applyAlignment="1">
      <alignment horizontal="left"/>
    </xf>
    <xf numFmtId="49" fontId="127" fillId="55" borderId="32" xfId="299" applyNumberFormat="1" applyFont="1" applyFill="1" applyBorder="1" applyAlignment="1">
      <alignment horizontal="center" wrapText="1"/>
    </xf>
    <xf numFmtId="49" fontId="127" fillId="55" borderId="32" xfId="299" applyNumberFormat="1" applyFont="1" applyFill="1" applyBorder="1" applyAlignment="1">
      <alignment horizontal="center" vertical="center"/>
    </xf>
    <xf numFmtId="49" fontId="127" fillId="55" borderId="32" xfId="299" applyNumberFormat="1" applyFont="1" applyFill="1" applyBorder="1" applyAlignment="1">
      <alignment horizontal="center" vertical="center" wrapText="1"/>
    </xf>
    <xf numFmtId="49" fontId="127" fillId="55" borderId="30" xfId="299" applyNumberFormat="1" applyFont="1" applyFill="1" applyBorder="1" applyAlignment="1">
      <alignment horizontal="left"/>
    </xf>
    <xf numFmtId="181" fontId="127" fillId="55" borderId="28" xfId="299" applyNumberFormat="1" applyFont="1" applyFill="1" applyBorder="1"/>
    <xf numFmtId="181" fontId="127" fillId="55" borderId="0" xfId="299" applyNumberFormat="1" applyFont="1" applyFill="1" applyBorder="1"/>
    <xf numFmtId="181" fontId="127" fillId="55" borderId="31" xfId="299" applyNumberFormat="1" applyFont="1" applyFill="1" applyBorder="1"/>
    <xf numFmtId="49" fontId="128" fillId="55" borderId="30" xfId="299" applyNumberFormat="1" applyFont="1" applyFill="1" applyBorder="1" applyAlignment="1">
      <alignment horizontal="left"/>
    </xf>
    <xf numFmtId="3" fontId="128" fillId="55" borderId="29" xfId="299" applyNumberFormat="1" applyFont="1" applyFill="1" applyBorder="1"/>
    <xf numFmtId="3" fontId="128" fillId="55" borderId="0" xfId="299" applyNumberFormat="1" applyFont="1" applyFill="1" applyBorder="1"/>
    <xf numFmtId="3" fontId="128" fillId="55" borderId="31" xfId="299" applyNumberFormat="1" applyFont="1" applyFill="1" applyBorder="1"/>
    <xf numFmtId="3" fontId="127" fillId="55" borderId="29" xfId="299" applyNumberFormat="1" applyFont="1" applyFill="1" applyBorder="1" applyAlignment="1">
      <alignment horizontal="right"/>
    </xf>
    <xf numFmtId="3" fontId="127" fillId="55" borderId="0" xfId="299" applyNumberFormat="1" applyFont="1" applyFill="1" applyBorder="1"/>
    <xf numFmtId="3" fontId="127" fillId="55" borderId="29" xfId="299" applyNumberFormat="1" applyFont="1" applyFill="1" applyBorder="1"/>
    <xf numFmtId="3" fontId="129" fillId="55" borderId="0" xfId="299" applyNumberFormat="1" applyFont="1" applyFill="1" applyBorder="1"/>
    <xf numFmtId="3" fontId="129" fillId="55" borderId="31" xfId="299" applyNumberFormat="1" applyFont="1" applyFill="1" applyBorder="1"/>
    <xf numFmtId="49" fontId="127" fillId="55" borderId="36" xfId="299" applyNumberFormat="1" applyFont="1" applyFill="1" applyBorder="1" applyAlignment="1">
      <alignment horizontal="left"/>
    </xf>
    <xf numFmtId="182" fontId="127" fillId="55" borderId="35" xfId="299" applyNumberFormat="1" applyFont="1" applyFill="1" applyBorder="1"/>
    <xf numFmtId="182" fontId="127" fillId="55" borderId="44" xfId="299" applyNumberFormat="1" applyFont="1" applyFill="1" applyBorder="1"/>
    <xf numFmtId="182" fontId="127" fillId="55" borderId="37" xfId="299" applyNumberFormat="1" applyFont="1" applyFill="1" applyBorder="1"/>
    <xf numFmtId="49" fontId="127" fillId="55" borderId="38" xfId="299" applyNumberFormat="1" applyFont="1" applyFill="1" applyBorder="1" applyAlignment="1">
      <alignment horizontal="left"/>
    </xf>
    <xf numFmtId="181" fontId="127" fillId="55" borderId="39" xfId="299" applyNumberFormat="1" applyFont="1" applyFill="1" applyBorder="1"/>
    <xf numFmtId="3" fontId="129" fillId="55" borderId="29" xfId="299" applyNumberFormat="1" applyFont="1" applyFill="1" applyBorder="1"/>
    <xf numFmtId="49" fontId="127" fillId="55" borderId="28" xfId="299" applyNumberFormat="1" applyFont="1" applyFill="1" applyBorder="1" applyAlignment="1">
      <alignment horizontal="left"/>
    </xf>
    <xf numFmtId="181" fontId="127" fillId="55" borderId="40" xfId="299" applyNumberFormat="1" applyFont="1" applyFill="1" applyBorder="1"/>
    <xf numFmtId="49" fontId="128" fillId="55" borderId="29" xfId="299" applyNumberFormat="1" applyFont="1" applyFill="1" applyBorder="1" applyAlignment="1">
      <alignment horizontal="left"/>
    </xf>
    <xf numFmtId="49" fontId="127" fillId="55" borderId="29" xfId="299" applyNumberFormat="1" applyFont="1" applyFill="1" applyBorder="1" applyAlignment="1">
      <alignment horizontal="left"/>
    </xf>
    <xf numFmtId="49" fontId="127" fillId="55" borderId="35" xfId="299" applyNumberFormat="1" applyFont="1" applyFill="1" applyBorder="1" applyAlignment="1">
      <alignment horizontal="left"/>
    </xf>
    <xf numFmtId="181" fontId="128" fillId="55" borderId="29" xfId="299" applyNumberFormat="1" applyFont="1" applyFill="1" applyBorder="1"/>
    <xf numFmtId="182" fontId="127" fillId="55" borderId="29" xfId="299" applyNumberFormat="1" applyFont="1" applyFill="1" applyBorder="1"/>
    <xf numFmtId="49" fontId="129" fillId="55" borderId="28" xfId="299" applyNumberFormat="1" applyFont="1" applyFill="1" applyBorder="1" applyAlignment="1">
      <alignment horizontal="left"/>
    </xf>
    <xf numFmtId="181" fontId="128" fillId="55" borderId="39" xfId="299" applyNumberFormat="1" applyFont="1" applyFill="1" applyBorder="1"/>
    <xf numFmtId="181" fontId="128" fillId="55" borderId="28" xfId="299" applyNumberFormat="1" applyFont="1" applyFill="1" applyBorder="1"/>
    <xf numFmtId="181" fontId="128" fillId="55" borderId="38" xfId="299" applyNumberFormat="1" applyFont="1" applyFill="1" applyBorder="1"/>
    <xf numFmtId="181" fontId="128" fillId="55" borderId="0" xfId="299" applyNumberFormat="1" applyFont="1" applyFill="1" applyBorder="1"/>
    <xf numFmtId="181" fontId="128" fillId="55" borderId="30" xfId="299" applyNumberFormat="1" applyFont="1" applyFill="1" applyBorder="1"/>
    <xf numFmtId="49" fontId="129" fillId="55" borderId="29" xfId="299" applyNumberFormat="1" applyFont="1" applyFill="1" applyBorder="1" applyAlignment="1">
      <alignment horizontal="left"/>
    </xf>
    <xf numFmtId="3" fontId="129" fillId="55" borderId="30" xfId="299" applyNumberFormat="1" applyFont="1" applyFill="1" applyBorder="1"/>
    <xf numFmtId="182" fontId="127" fillId="55" borderId="36" xfId="299" applyNumberFormat="1" applyFont="1" applyFill="1" applyBorder="1"/>
    <xf numFmtId="181" fontId="130" fillId="55" borderId="28" xfId="299" applyNumberFormat="1" applyFont="1" applyFill="1" applyBorder="1"/>
    <xf numFmtId="181" fontId="130" fillId="55" borderId="39" xfId="299" applyNumberFormat="1" applyFont="1" applyFill="1" applyBorder="1"/>
    <xf numFmtId="49" fontId="129" fillId="55" borderId="38" xfId="299" applyNumberFormat="1" applyFont="1" applyFill="1" applyBorder="1" applyAlignment="1">
      <alignment horizontal="left"/>
    </xf>
    <xf numFmtId="49" fontId="129" fillId="55" borderId="30" xfId="299" applyNumberFormat="1" applyFont="1" applyFill="1" applyBorder="1" applyAlignment="1">
      <alignment horizontal="left"/>
    </xf>
    <xf numFmtId="183" fontId="1" fillId="0" borderId="0" xfId="299" applyNumberFormat="1"/>
    <xf numFmtId="3" fontId="1" fillId="0" borderId="0" xfId="299" applyNumberFormat="1"/>
    <xf numFmtId="0" fontId="87" fillId="0" borderId="29" xfId="298" applyFont="1" applyBorder="1" applyAlignment="1">
      <alignment horizontal="center"/>
    </xf>
    <xf numFmtId="0" fontId="88" fillId="0" borderId="29" xfId="298" applyFont="1" applyBorder="1"/>
    <xf numFmtId="180" fontId="87" fillId="0" borderId="29" xfId="298" applyNumberFormat="1" applyFont="1" applyBorder="1"/>
    <xf numFmtId="180" fontId="88" fillId="0" borderId="29" xfId="298" applyNumberFormat="1" applyFont="1" applyFill="1" applyBorder="1"/>
    <xf numFmtId="180" fontId="87" fillId="0" borderId="35" xfId="298" applyNumberFormat="1" applyFont="1" applyFill="1" applyBorder="1"/>
    <xf numFmtId="0" fontId="131" fillId="0" borderId="0" xfId="298" applyFont="1"/>
    <xf numFmtId="180" fontId="131" fillId="0" borderId="0" xfId="298" applyNumberFormat="1" applyFont="1"/>
    <xf numFmtId="0" fontId="29" fillId="0" borderId="0" xfId="166"/>
    <xf numFmtId="0" fontId="45" fillId="0" borderId="0" xfId="166" applyFont="1" applyAlignment="1">
      <alignment horizontal="right"/>
    </xf>
    <xf numFmtId="0" fontId="45" fillId="0" borderId="0" xfId="166" applyFont="1" applyFill="1" applyAlignment="1">
      <alignment horizontal="right"/>
    </xf>
    <xf numFmtId="0" fontId="87" fillId="0" borderId="0" xfId="166" applyFont="1"/>
    <xf numFmtId="0" fontId="87" fillId="0" borderId="0" xfId="166" applyFont="1" applyFill="1"/>
    <xf numFmtId="0" fontId="122" fillId="0" borderId="0" xfId="166" applyFont="1" applyAlignment="1">
      <alignment horizontal="centerContinuous"/>
    </xf>
    <xf numFmtId="0" fontId="88" fillId="0" borderId="0" xfId="166" applyFont="1" applyAlignment="1">
      <alignment horizontal="centerContinuous"/>
    </xf>
    <xf numFmtId="0" fontId="88" fillId="0" borderId="0" xfId="166" applyFont="1" applyFill="1" applyAlignment="1">
      <alignment horizontal="centerContinuous"/>
    </xf>
    <xf numFmtId="0" fontId="87" fillId="0" borderId="0" xfId="166" applyFont="1" applyAlignment="1">
      <alignment horizontal="centerContinuous"/>
    </xf>
    <xf numFmtId="0" fontId="87" fillId="0" borderId="0" xfId="166" applyFont="1" applyFill="1" applyAlignment="1">
      <alignment horizontal="centerContinuous"/>
    </xf>
    <xf numFmtId="0" fontId="87" fillId="0" borderId="0" xfId="166" applyFont="1" applyAlignment="1">
      <alignment horizontal="right"/>
    </xf>
    <xf numFmtId="0" fontId="87" fillId="0" borderId="0" xfId="166" applyFont="1" applyFill="1" applyAlignment="1">
      <alignment horizontal="right"/>
    </xf>
    <xf numFmtId="0" fontId="88" fillId="0" borderId="28" xfId="166" applyFont="1" applyBorder="1" applyAlignment="1">
      <alignment horizontal="center"/>
    </xf>
    <xf numFmtId="0" fontId="88" fillId="0" borderId="57" xfId="166" applyFont="1" applyBorder="1" applyAlignment="1">
      <alignment horizontal="centerContinuous"/>
    </xf>
    <xf numFmtId="0" fontId="88" fillId="0" borderId="50" xfId="166" applyFont="1" applyBorder="1" applyAlignment="1">
      <alignment horizontal="centerContinuous"/>
    </xf>
    <xf numFmtId="0" fontId="88" fillId="0" borderId="51" xfId="166" applyFont="1" applyBorder="1" applyAlignment="1">
      <alignment horizontal="centerContinuous"/>
    </xf>
    <xf numFmtId="0" fontId="88" fillId="0" borderId="40" xfId="166" applyFont="1" applyBorder="1" applyAlignment="1">
      <alignment horizontal="center"/>
    </xf>
    <xf numFmtId="0" fontId="88" fillId="0" borderId="40" xfId="166" applyFont="1" applyFill="1" applyBorder="1" applyAlignment="1">
      <alignment horizontal="center"/>
    </xf>
    <xf numFmtId="0" fontId="88" fillId="0" borderId="58" xfId="166" applyFont="1" applyBorder="1" applyAlignment="1">
      <alignment horizontal="center"/>
    </xf>
    <xf numFmtId="0" fontId="88" fillId="0" borderId="59" xfId="166" applyFont="1" applyBorder="1" applyAlignment="1">
      <alignment horizontal="center"/>
    </xf>
    <xf numFmtId="0" fontId="88" fillId="0" borderId="11" xfId="166" applyFont="1" applyBorder="1"/>
    <xf numFmtId="0" fontId="88" fillId="0" borderId="15" xfId="166" applyFont="1" applyBorder="1" applyAlignment="1">
      <alignment horizontal="center"/>
    </xf>
    <xf numFmtId="0" fontId="88" fillId="0" borderId="31" xfId="166" applyFont="1" applyBorder="1" applyAlignment="1"/>
    <xf numFmtId="0" fontId="88" fillId="0" borderId="31" xfId="166" applyFont="1" applyBorder="1"/>
    <xf numFmtId="0" fontId="88" fillId="0" borderId="31" xfId="166" applyFont="1" applyBorder="1" applyAlignment="1">
      <alignment horizontal="center"/>
    </xf>
    <xf numFmtId="0" fontId="88" fillId="0" borderId="31" xfId="166" applyFont="1" applyFill="1" applyBorder="1" applyAlignment="1">
      <alignment horizontal="center"/>
    </xf>
    <xf numFmtId="0" fontId="87" fillId="0" borderId="29" xfId="166" applyFont="1" applyBorder="1" applyAlignment="1">
      <alignment horizontal="center"/>
    </xf>
    <xf numFmtId="0" fontId="88" fillId="0" borderId="59" xfId="166" applyFont="1" applyBorder="1"/>
    <xf numFmtId="0" fontId="88" fillId="0" borderId="31" xfId="166" applyFont="1" applyBorder="1" applyAlignment="1">
      <alignment horizontal="left"/>
    </xf>
    <xf numFmtId="0" fontId="88" fillId="0" borderId="29" xfId="166" applyFont="1" applyBorder="1"/>
    <xf numFmtId="0" fontId="87" fillId="0" borderId="31" xfId="166" applyFont="1" applyBorder="1" applyAlignment="1">
      <alignment horizontal="center"/>
    </xf>
    <xf numFmtId="0" fontId="88" fillId="0" borderId="60" xfId="166" applyFont="1" applyBorder="1"/>
    <xf numFmtId="0" fontId="88" fillId="0" borderId="61" xfId="166" applyFont="1" applyBorder="1"/>
    <xf numFmtId="0" fontId="88" fillId="0" borderId="37" xfId="166" applyFont="1" applyBorder="1" applyAlignment="1">
      <alignment horizontal="left"/>
    </xf>
    <xf numFmtId="0" fontId="88" fillId="0" borderId="37" xfId="166" applyFont="1" applyBorder="1"/>
    <xf numFmtId="49" fontId="88" fillId="0" borderId="31" xfId="166" applyNumberFormat="1" applyFont="1" applyFill="1" applyBorder="1" applyAlignment="1">
      <alignment horizontal="center"/>
    </xf>
    <xf numFmtId="49" fontId="88" fillId="0" borderId="37" xfId="166" applyNumberFormat="1" applyFont="1" applyBorder="1" applyAlignment="1">
      <alignment horizontal="center"/>
    </xf>
    <xf numFmtId="0" fontId="87" fillId="0" borderId="37" xfId="166" applyFont="1" applyBorder="1" applyAlignment="1">
      <alignment horizontal="center"/>
    </xf>
    <xf numFmtId="0" fontId="87" fillId="0" borderId="32" xfId="166" applyFont="1" applyBorder="1" applyAlignment="1">
      <alignment horizontal="center"/>
    </xf>
    <xf numFmtId="0" fontId="87" fillId="0" borderId="62" xfId="166" applyFont="1" applyBorder="1" applyAlignment="1">
      <alignment horizontal="center"/>
    </xf>
    <xf numFmtId="0" fontId="87" fillId="0" borderId="63" xfId="166" applyFont="1" applyBorder="1" applyAlignment="1">
      <alignment horizontal="center"/>
    </xf>
    <xf numFmtId="0" fontId="87" fillId="0" borderId="34" xfId="166" applyFont="1" applyBorder="1" applyAlignment="1">
      <alignment horizontal="center"/>
    </xf>
    <xf numFmtId="0" fontId="87" fillId="0" borderId="34" xfId="166" applyFont="1" applyFill="1" applyBorder="1" applyAlignment="1">
      <alignment horizontal="center"/>
    </xf>
    <xf numFmtId="49" fontId="88" fillId="0" borderId="29" xfId="300" applyNumberFormat="1" applyFont="1" applyBorder="1" applyAlignment="1">
      <alignment horizontal="center"/>
    </xf>
    <xf numFmtId="49" fontId="88" fillId="0" borderId="59" xfId="300" applyNumberFormat="1" applyFont="1" applyBorder="1" applyAlignment="1">
      <alignment horizontal="center"/>
    </xf>
    <xf numFmtId="49" fontId="88" fillId="0" borderId="11" xfId="300" applyNumberFormat="1" applyFont="1" applyBorder="1" applyAlignment="1">
      <alignment horizontal="center"/>
    </xf>
    <xf numFmtId="49" fontId="88" fillId="0" borderId="11" xfId="300" applyNumberFormat="1" applyFont="1" applyBorder="1" applyAlignment="1">
      <alignment horizontal="center" vertical="top"/>
    </xf>
    <xf numFmtId="0" fontId="87" fillId="0" borderId="31" xfId="300" applyFont="1" applyBorder="1" applyAlignment="1">
      <alignment horizontal="center"/>
    </xf>
    <xf numFmtId="0" fontId="88" fillId="0" borderId="31" xfId="300" applyFont="1" applyBorder="1" applyAlignment="1">
      <alignment horizontal="left"/>
    </xf>
    <xf numFmtId="180" fontId="88" fillId="0" borderId="31" xfId="300" applyNumberFormat="1" applyFont="1" applyBorder="1" applyAlignment="1"/>
    <xf numFmtId="166" fontId="88" fillId="0" borderId="31" xfId="166" applyNumberFormat="1" applyFont="1" applyBorder="1" applyAlignment="1"/>
    <xf numFmtId="0" fontId="87" fillId="0" borderId="59" xfId="300" applyFont="1" applyBorder="1"/>
    <xf numFmtId="49" fontId="88" fillId="0" borderId="31" xfId="300" applyNumberFormat="1" applyFont="1" applyBorder="1" applyAlignment="1">
      <alignment horizontal="left"/>
    </xf>
    <xf numFmtId="0" fontId="88" fillId="0" borderId="31" xfId="300" applyFont="1" applyBorder="1" applyAlignment="1"/>
    <xf numFmtId="180" fontId="88" fillId="0" borderId="31" xfId="166" applyNumberFormat="1" applyFont="1" applyBorder="1" applyAlignment="1"/>
    <xf numFmtId="49" fontId="132" fillId="0" borderId="29" xfId="300" applyNumberFormat="1" applyFont="1" applyBorder="1" applyAlignment="1">
      <alignment horizontal="center"/>
    </xf>
    <xf numFmtId="49" fontId="132" fillId="0" borderId="11" xfId="300" applyNumberFormat="1" applyFont="1" applyBorder="1" applyAlignment="1">
      <alignment horizontal="center"/>
    </xf>
    <xf numFmtId="49" fontId="132" fillId="0" borderId="31" xfId="300" applyNumberFormat="1" applyFont="1" applyBorder="1" applyAlignment="1">
      <alignment horizontal="left"/>
    </xf>
    <xf numFmtId="0" fontId="132" fillId="0" borderId="31" xfId="300" applyFont="1" applyBorder="1" applyAlignment="1"/>
    <xf numFmtId="180" fontId="132" fillId="0" borderId="31" xfId="299" applyNumberFormat="1" applyFont="1" applyBorder="1" applyAlignment="1"/>
    <xf numFmtId="180" fontId="132" fillId="0" borderId="31" xfId="301" applyNumberFormat="1" applyFont="1" applyBorder="1" applyAlignment="1"/>
    <xf numFmtId="166" fontId="132" fillId="0" borderId="31" xfId="166" applyNumberFormat="1" applyFont="1" applyBorder="1" applyAlignment="1"/>
    <xf numFmtId="49" fontId="87" fillId="0" borderId="29" xfId="300" applyNumberFormat="1" applyFont="1" applyBorder="1" applyAlignment="1">
      <alignment horizontal="center"/>
    </xf>
    <xf numFmtId="0" fontId="87" fillId="0" borderId="59" xfId="166" applyFont="1" applyBorder="1"/>
    <xf numFmtId="0" fontId="87" fillId="0" borderId="11" xfId="166" applyFont="1" applyBorder="1"/>
    <xf numFmtId="0" fontId="87" fillId="0" borderId="11" xfId="166" applyFont="1" applyBorder="1" applyAlignment="1">
      <alignment horizontal="center"/>
    </xf>
    <xf numFmtId="49" fontId="87" fillId="0" borderId="31" xfId="166" applyNumberFormat="1" applyFont="1" applyBorder="1" applyAlignment="1">
      <alignment horizontal="center"/>
    </xf>
    <xf numFmtId="49" fontId="87" fillId="0" borderId="31" xfId="166" applyNumberFormat="1" applyFont="1" applyBorder="1" applyAlignment="1"/>
    <xf numFmtId="180" fontId="87" fillId="0" borderId="31" xfId="299" applyNumberFormat="1" applyFont="1" applyBorder="1" applyAlignment="1"/>
    <xf numFmtId="180" fontId="87" fillId="0" borderId="31" xfId="301" applyNumberFormat="1" applyFont="1" applyBorder="1" applyAlignment="1"/>
    <xf numFmtId="166" fontId="87" fillId="0" borderId="31" xfId="166" applyNumberFormat="1" applyFont="1" applyBorder="1" applyAlignment="1"/>
    <xf numFmtId="49" fontId="132" fillId="0" borderId="11" xfId="166" applyNumberFormat="1" applyFont="1" applyBorder="1" applyAlignment="1">
      <alignment horizontal="center"/>
    </xf>
    <xf numFmtId="49" fontId="132" fillId="0" borderId="31" xfId="166" applyNumberFormat="1" applyFont="1" applyBorder="1" applyAlignment="1">
      <alignment horizontal="left"/>
    </xf>
    <xf numFmtId="49" fontId="132" fillId="0" borderId="31" xfId="166" applyNumberFormat="1" applyFont="1" applyBorder="1" applyAlignment="1">
      <alignment wrapText="1"/>
    </xf>
    <xf numFmtId="0" fontId="87" fillId="0" borderId="31" xfId="166" applyFont="1" applyBorder="1" applyAlignment="1"/>
    <xf numFmtId="0" fontId="87" fillId="0" borderId="31" xfId="166" applyFont="1" applyBorder="1" applyAlignment="1">
      <alignment horizontal="left"/>
    </xf>
    <xf numFmtId="49" fontId="132" fillId="0" borderId="31" xfId="166" applyNumberFormat="1" applyFont="1" applyBorder="1" applyAlignment="1">
      <alignment horizontal="center"/>
    </xf>
    <xf numFmtId="0" fontId="132" fillId="0" borderId="31" xfId="166" applyFont="1" applyBorder="1" applyAlignment="1">
      <alignment horizontal="justify"/>
    </xf>
    <xf numFmtId="49" fontId="88" fillId="0" borderId="11" xfId="300" applyNumberFormat="1" applyFont="1" applyFill="1" applyBorder="1" applyAlignment="1" applyProtection="1">
      <alignment horizontal="center"/>
      <protection locked="0"/>
    </xf>
    <xf numFmtId="49" fontId="88" fillId="0" borderId="31" xfId="300" applyNumberFormat="1" applyFont="1" applyBorder="1" applyAlignment="1">
      <alignment horizontal="center"/>
    </xf>
    <xf numFmtId="49" fontId="87" fillId="0" borderId="11" xfId="300" applyNumberFormat="1" applyFont="1" applyFill="1" applyBorder="1" applyAlignment="1" applyProtection="1">
      <alignment horizontal="center"/>
      <protection locked="0"/>
    </xf>
    <xf numFmtId="49" fontId="132" fillId="0" borderId="31" xfId="300" applyNumberFormat="1" applyFont="1" applyBorder="1" applyAlignment="1">
      <alignment horizontal="center"/>
    </xf>
    <xf numFmtId="180" fontId="132" fillId="0" borderId="31" xfId="300" applyNumberFormat="1" applyFont="1" applyBorder="1" applyAlignment="1"/>
    <xf numFmtId="49" fontId="87" fillId="0" borderId="0" xfId="300" applyNumberFormat="1" applyFont="1" applyFill="1" applyBorder="1" applyAlignment="1" applyProtection="1">
      <alignment horizontal="center"/>
      <protection locked="0"/>
    </xf>
    <xf numFmtId="1" fontId="87" fillId="0" borderId="16" xfId="166" applyNumberFormat="1" applyFont="1" applyFill="1" applyBorder="1" applyAlignment="1">
      <alignment horizontal="left" vertical="top" wrapText="1"/>
    </xf>
    <xf numFmtId="1" fontId="87" fillId="0" borderId="16" xfId="166" applyNumberFormat="1" applyFont="1" applyFill="1" applyBorder="1" applyAlignment="1">
      <alignment horizontal="center"/>
    </xf>
    <xf numFmtId="0" fontId="87" fillId="0" borderId="29" xfId="166" applyFont="1" applyBorder="1" applyAlignment="1"/>
    <xf numFmtId="180" fontId="87" fillId="0" borderId="31" xfId="300" applyNumberFormat="1" applyFont="1" applyBorder="1" applyAlignment="1"/>
    <xf numFmtId="49" fontId="118" fillId="0" borderId="0" xfId="300" applyNumberFormat="1" applyFont="1" applyBorder="1" applyAlignment="1">
      <alignment horizontal="center"/>
    </xf>
    <xf numFmtId="1" fontId="87" fillId="0" borderId="64" xfId="166" applyNumberFormat="1" applyFont="1" applyFill="1" applyBorder="1" applyAlignment="1">
      <alignment horizontal="center"/>
    </xf>
    <xf numFmtId="49" fontId="87" fillId="0" borderId="29" xfId="166" applyNumberFormat="1" applyFont="1" applyBorder="1" applyAlignment="1"/>
    <xf numFmtId="0" fontId="87" fillId="0" borderId="29" xfId="166" applyNumberFormat="1" applyFont="1" applyFill="1" applyBorder="1" applyAlignment="1">
      <alignment horizontal="left"/>
    </xf>
    <xf numFmtId="1" fontId="87" fillId="0" borderId="64" xfId="299" applyNumberFormat="1" applyFont="1" applyFill="1" applyBorder="1" applyAlignment="1">
      <alignment horizontal="center"/>
    </xf>
    <xf numFmtId="0" fontId="87" fillId="0" borderId="29" xfId="299" applyNumberFormat="1" applyFont="1" applyFill="1" applyBorder="1" applyAlignment="1">
      <alignment horizontal="left"/>
    </xf>
    <xf numFmtId="49" fontId="87" fillId="0" borderId="11" xfId="300" applyNumberFormat="1" applyFont="1" applyBorder="1" applyAlignment="1">
      <alignment horizontal="center"/>
    </xf>
    <xf numFmtId="49" fontId="87" fillId="0" borderId="31" xfId="300" applyNumberFormat="1" applyFont="1" applyBorder="1" applyAlignment="1">
      <alignment horizontal="center"/>
    </xf>
    <xf numFmtId="0" fontId="87" fillId="0" borderId="31" xfId="300" applyFont="1" applyBorder="1" applyAlignment="1"/>
    <xf numFmtId="180" fontId="87" fillId="0" borderId="31" xfId="166" applyNumberFormat="1" applyFont="1" applyBorder="1" applyAlignment="1"/>
    <xf numFmtId="49" fontId="87" fillId="0" borderId="0" xfId="300" applyNumberFormat="1" applyFont="1" applyBorder="1" applyAlignment="1">
      <alignment horizontal="center"/>
    </xf>
    <xf numFmtId="49" fontId="87" fillId="0" borderId="64" xfId="300" applyNumberFormat="1" applyFont="1" applyBorder="1" applyAlignment="1">
      <alignment horizontal="center"/>
    </xf>
    <xf numFmtId="49" fontId="132" fillId="0" borderId="64" xfId="300" applyNumberFormat="1" applyFont="1" applyBorder="1" applyAlignment="1">
      <alignment horizontal="center"/>
    </xf>
    <xf numFmtId="49" fontId="132" fillId="0" borderId="0" xfId="300" applyNumberFormat="1" applyFont="1" applyBorder="1" applyAlignment="1">
      <alignment horizontal="center"/>
    </xf>
    <xf numFmtId="0" fontId="87" fillId="0" borderId="31" xfId="166" applyFont="1" applyFill="1" applyBorder="1" applyAlignment="1"/>
    <xf numFmtId="0" fontId="87" fillId="0" borderId="59" xfId="300" applyFont="1" applyFill="1" applyBorder="1"/>
    <xf numFmtId="49" fontId="87" fillId="0" borderId="11" xfId="300" applyNumberFormat="1" applyFont="1" applyFill="1" applyBorder="1" applyAlignment="1">
      <alignment horizontal="center"/>
    </xf>
    <xf numFmtId="49" fontId="87" fillId="0" borderId="31" xfId="300" applyNumberFormat="1" applyFont="1" applyFill="1" applyBorder="1" applyAlignment="1">
      <alignment horizontal="center"/>
    </xf>
    <xf numFmtId="0" fontId="87" fillId="0" borderId="31" xfId="300" applyFont="1" applyFill="1" applyBorder="1" applyAlignment="1"/>
    <xf numFmtId="0" fontId="29" fillId="0" borderId="0" xfId="166" applyFill="1"/>
    <xf numFmtId="0" fontId="87" fillId="0" borderId="35" xfId="166" applyFont="1" applyBorder="1"/>
    <xf numFmtId="0" fontId="87" fillId="0" borderId="60" xfId="166" applyFont="1" applyBorder="1" applyAlignment="1">
      <alignment wrapText="1"/>
    </xf>
    <xf numFmtId="0" fontId="87" fillId="0" borderId="61" xfId="166" applyFont="1" applyBorder="1" applyAlignment="1">
      <alignment wrapText="1"/>
    </xf>
    <xf numFmtId="0" fontId="88" fillId="0" borderId="37" xfId="166" applyFont="1" applyBorder="1" applyAlignment="1">
      <alignment horizontal="left" wrapText="1"/>
    </xf>
    <xf numFmtId="0" fontId="88" fillId="0" borderId="37" xfId="166" applyFont="1" applyBorder="1" applyAlignment="1">
      <alignment wrapText="1"/>
    </xf>
    <xf numFmtId="180" fontId="87" fillId="0" borderId="37" xfId="166" applyNumberFormat="1" applyFont="1" applyBorder="1" applyAlignment="1"/>
    <xf numFmtId="180" fontId="87" fillId="0" borderId="37" xfId="166" applyNumberFormat="1" applyFont="1" applyFill="1" applyBorder="1" applyAlignment="1"/>
    <xf numFmtId="166" fontId="132" fillId="0" borderId="35" xfId="166" applyNumberFormat="1" applyFont="1" applyBorder="1" applyAlignment="1"/>
    <xf numFmtId="0" fontId="87" fillId="0" borderId="0" xfId="166" applyFont="1" applyAlignment="1">
      <alignment wrapText="1"/>
    </xf>
    <xf numFmtId="180" fontId="87" fillId="0" borderId="0" xfId="166" applyNumberFormat="1" applyFont="1"/>
    <xf numFmtId="0" fontId="29" fillId="0" borderId="0" xfId="166" applyAlignment="1">
      <alignment wrapText="1"/>
    </xf>
    <xf numFmtId="0" fontId="118" fillId="0" borderId="59" xfId="300" applyFont="1" applyBorder="1"/>
    <xf numFmtId="0" fontId="118" fillId="0" borderId="11" xfId="300" applyFont="1" applyBorder="1"/>
    <xf numFmtId="0" fontId="132" fillId="0" borderId="31" xfId="166" applyFont="1" applyBorder="1" applyAlignment="1">
      <alignment wrapText="1"/>
    </xf>
    <xf numFmtId="49" fontId="87" fillId="0" borderId="31" xfId="166" applyNumberFormat="1" applyFont="1" applyBorder="1" applyAlignment="1">
      <alignment horizontal="left"/>
    </xf>
    <xf numFmtId="0" fontId="87" fillId="0" borderId="31" xfId="166" applyFont="1" applyBorder="1" applyAlignment="1">
      <alignment wrapText="1"/>
    </xf>
    <xf numFmtId="0" fontId="87" fillId="0" borderId="11" xfId="300" applyFont="1" applyBorder="1"/>
    <xf numFmtId="49" fontId="87" fillId="0" borderId="31" xfId="166" applyNumberFormat="1" applyFont="1" applyBorder="1" applyAlignment="1">
      <alignment wrapText="1"/>
    </xf>
    <xf numFmtId="49" fontId="132" fillId="0" borderId="31" xfId="166" applyNumberFormat="1" applyFont="1" applyBorder="1" applyAlignment="1"/>
    <xf numFmtId="0" fontId="132" fillId="0" borderId="31" xfId="166" applyFont="1" applyBorder="1" applyAlignment="1"/>
    <xf numFmtId="180" fontId="29" fillId="0" borderId="0" xfId="166" applyNumberFormat="1"/>
    <xf numFmtId="0" fontId="29" fillId="0" borderId="0" xfId="166" applyFont="1"/>
    <xf numFmtId="0" fontId="29" fillId="0" borderId="0" xfId="166" applyFont="1" applyAlignment="1">
      <alignment horizontal="right"/>
    </xf>
    <xf numFmtId="0" fontId="29" fillId="0" borderId="0" xfId="166" applyFont="1" applyFill="1" applyAlignment="1">
      <alignment horizontal="right"/>
    </xf>
    <xf numFmtId="0" fontId="133" fillId="0" borderId="0" xfId="166" applyFont="1" applyAlignment="1">
      <alignment horizontal="centerContinuous"/>
    </xf>
    <xf numFmtId="0" fontId="134" fillId="0" borderId="0" xfId="166" applyFont="1" applyAlignment="1">
      <alignment horizontal="centerContinuous"/>
    </xf>
    <xf numFmtId="0" fontId="134" fillId="0" borderId="0" xfId="166" applyFont="1" applyFill="1" applyAlignment="1">
      <alignment horizontal="centerContinuous"/>
    </xf>
    <xf numFmtId="0" fontId="29" fillId="0" borderId="0" xfId="166" applyFont="1" applyAlignment="1">
      <alignment horizontal="centerContinuous"/>
    </xf>
    <xf numFmtId="0" fontId="29" fillId="0" borderId="0" xfId="166" applyFont="1" applyFill="1" applyAlignment="1">
      <alignment horizontal="centerContinuous"/>
    </xf>
    <xf numFmtId="49" fontId="88" fillId="0" borderId="31" xfId="166" applyNumberFormat="1" applyFont="1" applyBorder="1" applyAlignment="1">
      <alignment horizontal="center"/>
    </xf>
    <xf numFmtId="180" fontId="132" fillId="0" borderId="31" xfId="166" applyNumberFormat="1" applyFont="1" applyBorder="1" applyAlignment="1"/>
    <xf numFmtId="180" fontId="88" fillId="0" borderId="31" xfId="166" applyNumberFormat="1" applyFont="1" applyFill="1" applyBorder="1" applyAlignment="1"/>
    <xf numFmtId="180" fontId="88" fillId="0" borderId="31" xfId="300" applyNumberFormat="1" applyFont="1" applyFill="1" applyBorder="1" applyAlignment="1"/>
    <xf numFmtId="180" fontId="87" fillId="0" borderId="31" xfId="300" applyNumberFormat="1" applyFont="1" applyFill="1" applyBorder="1" applyAlignment="1"/>
    <xf numFmtId="49" fontId="87" fillId="0" borderId="35" xfId="166" applyNumberFormat="1" applyFont="1" applyBorder="1"/>
    <xf numFmtId="0" fontId="29" fillId="0" borderId="0" xfId="166" applyFont="1" applyAlignment="1">
      <alignment wrapText="1"/>
    </xf>
    <xf numFmtId="0" fontId="29" fillId="0" borderId="0" xfId="166" applyFont="1" applyFill="1"/>
    <xf numFmtId="180" fontId="29" fillId="0" borderId="0" xfId="166" applyNumberFormat="1" applyFont="1"/>
    <xf numFmtId="0" fontId="85" fillId="0" borderId="0" xfId="65" applyFont="1"/>
    <xf numFmtId="0" fontId="85" fillId="0" borderId="0" xfId="65" applyFont="1" applyAlignment="1">
      <alignment horizontal="right"/>
    </xf>
    <xf numFmtId="0" fontId="26" fillId="0" borderId="0" xfId="65"/>
    <xf numFmtId="0" fontId="127" fillId="0" borderId="0" xfId="65" applyFont="1" applyBorder="1" applyAlignment="1">
      <alignment horizontal="centerContinuous"/>
    </xf>
    <xf numFmtId="0" fontId="85" fillId="0" borderId="0" xfId="65" applyFont="1" applyAlignment="1">
      <alignment horizontal="centerContinuous"/>
    </xf>
    <xf numFmtId="0" fontId="88" fillId="0" borderId="28" xfId="65" applyFont="1" applyBorder="1" applyAlignment="1">
      <alignment horizontal="center"/>
    </xf>
    <xf numFmtId="0" fontId="88" fillId="0" borderId="35" xfId="65" applyFont="1" applyBorder="1" applyAlignment="1">
      <alignment horizontal="center"/>
    </xf>
    <xf numFmtId="0" fontId="87" fillId="0" borderId="28" xfId="65" applyFont="1" applyBorder="1"/>
    <xf numFmtId="0" fontId="87" fillId="0" borderId="65" xfId="65" applyFont="1" applyBorder="1"/>
    <xf numFmtId="0" fontId="87" fillId="0" borderId="65" xfId="65" applyFont="1" applyBorder="1" applyAlignment="1">
      <alignment horizontal="center"/>
    </xf>
    <xf numFmtId="164" fontId="87" fillId="0" borderId="65" xfId="65" applyNumberFormat="1" applyFont="1" applyBorder="1"/>
    <xf numFmtId="0" fontId="87" fillId="0" borderId="29" xfId="65" applyFont="1" applyBorder="1" applyAlignment="1">
      <alignment horizontal="center"/>
    </xf>
    <xf numFmtId="14" fontId="87" fillId="0" borderId="29" xfId="65" applyNumberFormat="1" applyFont="1" applyBorder="1" applyAlignment="1">
      <alignment horizontal="center"/>
    </xf>
    <xf numFmtId="0" fontId="87" fillId="0" borderId="29" xfId="65" applyFont="1" applyBorder="1"/>
    <xf numFmtId="164" fontId="87" fillId="0" borderId="29" xfId="65" applyNumberFormat="1" applyFont="1" applyBorder="1"/>
    <xf numFmtId="0" fontId="132" fillId="0" borderId="29" xfId="65" applyFont="1" applyBorder="1" applyAlignment="1">
      <alignment horizontal="center"/>
    </xf>
    <xf numFmtId="164" fontId="132" fillId="0" borderId="29" xfId="65" applyNumberFormat="1" applyFont="1" applyBorder="1"/>
    <xf numFmtId="0" fontId="92" fillId="0" borderId="0" xfId="65" applyFont="1"/>
    <xf numFmtId="164" fontId="135" fillId="0" borderId="0" xfId="65" applyNumberFormat="1" applyFont="1"/>
    <xf numFmtId="0" fontId="135" fillId="0" borderId="0" xfId="65" applyFont="1"/>
    <xf numFmtId="0" fontId="26" fillId="0" borderId="0" xfId="65" applyFont="1"/>
    <xf numFmtId="0" fontId="136" fillId="0" borderId="29" xfId="65" applyFont="1" applyBorder="1" applyAlignment="1">
      <alignment horizontal="right"/>
    </xf>
    <xf numFmtId="0" fontId="88" fillId="0" borderId="29" xfId="65" applyFont="1" applyBorder="1" applyAlignment="1">
      <alignment horizontal="center"/>
    </xf>
    <xf numFmtId="164" fontId="88" fillId="0" borderId="29" xfId="65" applyNumberFormat="1" applyFont="1" applyBorder="1"/>
    <xf numFmtId="0" fontId="87" fillId="0" borderId="66" xfId="65" applyFont="1" applyBorder="1" applyAlignment="1">
      <alignment horizontal="center"/>
    </xf>
    <xf numFmtId="14" fontId="87" fillId="0" borderId="66" xfId="65" applyNumberFormat="1" applyFont="1" applyBorder="1" applyAlignment="1">
      <alignment horizontal="center"/>
    </xf>
    <xf numFmtId="164" fontId="87" fillId="0" borderId="66" xfId="65" applyNumberFormat="1" applyFont="1" applyBorder="1"/>
    <xf numFmtId="0" fontId="136" fillId="0" borderId="58" xfId="65" applyFont="1" applyBorder="1" applyAlignment="1">
      <alignment horizontal="right"/>
    </xf>
    <xf numFmtId="0" fontId="88" fillId="0" borderId="58" xfId="65" applyFont="1" applyBorder="1" applyAlignment="1">
      <alignment horizontal="center"/>
    </xf>
    <xf numFmtId="164" fontId="88" fillId="0" borderId="58" xfId="65" applyNumberFormat="1" applyFont="1" applyBorder="1"/>
    <xf numFmtId="0" fontId="132" fillId="0" borderId="58" xfId="65" applyFont="1" applyBorder="1" applyAlignment="1">
      <alignment horizontal="center"/>
    </xf>
    <xf numFmtId="164" fontId="132" fillId="0" borderId="58" xfId="65" applyNumberFormat="1" applyFont="1" applyBorder="1"/>
    <xf numFmtId="164" fontId="92" fillId="0" borderId="0" xfId="65" applyNumberFormat="1" applyFont="1"/>
    <xf numFmtId="0" fontId="26" fillId="0" borderId="65" xfId="65" applyBorder="1"/>
    <xf numFmtId="0" fontId="26" fillId="0" borderId="65" xfId="65" applyBorder="1" applyAlignment="1">
      <alignment horizontal="center"/>
    </xf>
    <xf numFmtId="164" fontId="26" fillId="0" borderId="65" xfId="65" applyNumberFormat="1" applyBorder="1"/>
    <xf numFmtId="164" fontId="26" fillId="0" borderId="0" xfId="65" applyNumberFormat="1"/>
    <xf numFmtId="0" fontId="26" fillId="0" borderId="66" xfId="65" applyBorder="1"/>
    <xf numFmtId="0" fontId="26" fillId="0" borderId="66" xfId="65" applyBorder="1" applyAlignment="1">
      <alignment horizontal="center"/>
    </xf>
    <xf numFmtId="41" fontId="87" fillId="0" borderId="29" xfId="65" applyNumberFormat="1" applyFont="1" applyBorder="1"/>
    <xf numFmtId="41" fontId="132" fillId="0" borderId="29" xfId="65" applyNumberFormat="1" applyFont="1" applyBorder="1"/>
    <xf numFmtId="41" fontId="132" fillId="0" borderId="58" xfId="65" applyNumberFormat="1" applyFont="1" applyBorder="1"/>
    <xf numFmtId="41" fontId="26" fillId="0" borderId="65" xfId="65" applyNumberFormat="1" applyBorder="1"/>
    <xf numFmtId="0" fontId="136" fillId="0" borderId="35" xfId="65" applyFont="1" applyBorder="1" applyAlignment="1">
      <alignment horizontal="right"/>
    </xf>
    <xf numFmtId="0" fontId="132" fillId="0" borderId="35" xfId="65" applyFont="1" applyBorder="1" applyAlignment="1">
      <alignment horizontal="center"/>
    </xf>
    <xf numFmtId="41" fontId="132" fillId="0" borderId="35" xfId="65" applyNumberFormat="1" applyFont="1" applyBorder="1"/>
    <xf numFmtId="0" fontId="91" fillId="0" borderId="15" xfId="269" applyFont="1" applyFill="1" applyBorder="1" applyAlignment="1">
      <alignment horizontal="center" vertical="center" wrapText="1"/>
    </xf>
    <xf numFmtId="0" fontId="91" fillId="0" borderId="13" xfId="269" applyFont="1" applyFill="1" applyBorder="1" applyAlignment="1">
      <alignment horizontal="center" vertical="center" wrapText="1"/>
    </xf>
    <xf numFmtId="0" fontId="91" fillId="55" borderId="15" xfId="269" applyFont="1" applyFill="1" applyBorder="1" applyAlignment="1">
      <alignment horizontal="center" vertical="center" wrapText="1"/>
    </xf>
    <xf numFmtId="0" fontId="91" fillId="55" borderId="13" xfId="269" applyFont="1" applyFill="1" applyBorder="1" applyAlignment="1">
      <alignment horizontal="center" vertical="center" wrapText="1"/>
    </xf>
    <xf numFmtId="0" fontId="108" fillId="55" borderId="15" xfId="269" applyFont="1" applyFill="1" applyBorder="1" applyAlignment="1">
      <alignment horizontal="center" vertical="center" wrapText="1"/>
    </xf>
    <xf numFmtId="0" fontId="108" fillId="55" borderId="13" xfId="269" applyFont="1" applyFill="1" applyBorder="1" applyAlignment="1">
      <alignment horizontal="center" vertical="center" wrapText="1"/>
    </xf>
    <xf numFmtId="0" fontId="91" fillId="0" borderId="15" xfId="269" applyFont="1" applyBorder="1" applyAlignment="1">
      <alignment horizontal="center" wrapText="1"/>
    </xf>
    <xf numFmtId="0" fontId="91" fillId="0" borderId="13" xfId="269" applyFont="1" applyBorder="1" applyAlignment="1">
      <alignment horizontal="center" wrapText="1"/>
    </xf>
    <xf numFmtId="0" fontId="30" fillId="0" borderId="0" xfId="0" applyFont="1" applyFill="1" applyAlignment="1">
      <alignment horizontal="justify" wrapText="1"/>
    </xf>
    <xf numFmtId="0" fontId="30" fillId="0" borderId="0" xfId="0" applyFont="1" applyFill="1" applyAlignment="1">
      <alignment wrapText="1"/>
    </xf>
    <xf numFmtId="0" fontId="30" fillId="0" borderId="14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 wrapText="1"/>
    </xf>
    <xf numFmtId="49" fontId="86" fillId="0" borderId="14" xfId="77" applyNumberFormat="1" applyFont="1" applyFill="1" applyBorder="1" applyAlignment="1">
      <alignment horizontal="center" vertical="center"/>
    </xf>
    <xf numFmtId="0" fontId="86" fillId="0" borderId="14" xfId="77" applyFont="1" applyFill="1" applyBorder="1" applyAlignment="1">
      <alignment horizontal="center" vertical="center" wrapText="1"/>
    </xf>
    <xf numFmtId="0" fontId="86" fillId="0" borderId="14" xfId="77" applyFont="1" applyFill="1" applyBorder="1" applyAlignment="1"/>
    <xf numFmtId="0" fontId="86" fillId="0" borderId="0" xfId="0" applyFont="1" applyFill="1" applyAlignment="1">
      <alignment horizontal="center" wrapText="1"/>
    </xf>
    <xf numFmtId="0" fontId="86" fillId="0" borderId="14" xfId="0" applyFont="1" applyFill="1" applyBorder="1" applyAlignment="1">
      <alignment horizontal="center" wrapText="1"/>
    </xf>
    <xf numFmtId="0" fontId="86" fillId="0" borderId="0" xfId="77" applyFont="1" applyFill="1" applyBorder="1" applyAlignment="1">
      <alignment horizontal="center" vertical="center"/>
    </xf>
    <xf numFmtId="0" fontId="86" fillId="0" borderId="0" xfId="77" applyFont="1" applyBorder="1" applyAlignment="1">
      <alignment horizontal="center" vertical="center"/>
    </xf>
    <xf numFmtId="0" fontId="120" fillId="62" borderId="0" xfId="0" applyFont="1" applyFill="1" applyBorder="1" applyAlignment="1">
      <alignment vertical="top" wrapText="1"/>
    </xf>
    <xf numFmtId="0" fontId="121" fillId="62" borderId="0" xfId="77" applyFont="1" applyFill="1" applyBorder="1" applyAlignment="1">
      <alignment vertical="top" wrapText="1"/>
    </xf>
    <xf numFmtId="0" fontId="121" fillId="62" borderId="0" xfId="77" applyFont="1" applyFill="1" applyBorder="1" applyAlignment="1">
      <alignment horizontal="left" vertical="top" wrapText="1"/>
    </xf>
    <xf numFmtId="0" fontId="85" fillId="0" borderId="45" xfId="0" applyFont="1" applyFill="1" applyBorder="1" applyAlignment="1">
      <alignment horizontal="center" vertical="center"/>
    </xf>
    <xf numFmtId="0" fontId="85" fillId="0" borderId="47" xfId="0" applyFont="1" applyFill="1" applyBorder="1" applyAlignment="1">
      <alignment horizontal="center" vertical="center"/>
    </xf>
    <xf numFmtId="0" fontId="85" fillId="0" borderId="43" xfId="0" applyFont="1" applyFill="1" applyBorder="1" applyAlignment="1">
      <alignment horizontal="center" vertical="center"/>
    </xf>
    <xf numFmtId="0" fontId="86" fillId="0" borderId="15" xfId="0" applyFont="1" applyFill="1" applyBorder="1" applyAlignment="1">
      <alignment horizontal="center" vertical="center" wrapText="1"/>
    </xf>
    <xf numFmtId="0" fontId="86" fillId="0" borderId="13" xfId="0" applyFont="1" applyFill="1" applyBorder="1" applyAlignment="1">
      <alignment horizontal="center" vertical="center" wrapText="1"/>
    </xf>
    <xf numFmtId="4" fontId="86" fillId="0" borderId="45" xfId="0" applyNumberFormat="1" applyFont="1" applyFill="1" applyBorder="1" applyAlignment="1">
      <alignment horizontal="center" vertical="center" wrapText="1"/>
    </xf>
    <xf numFmtId="4" fontId="86" fillId="0" borderId="47" xfId="0" applyNumberFormat="1" applyFont="1" applyFill="1" applyBorder="1" applyAlignment="1">
      <alignment horizontal="center" vertical="center" wrapText="1"/>
    </xf>
    <xf numFmtId="4" fontId="86" fillId="0" borderId="43" xfId="0" applyNumberFormat="1" applyFont="1" applyFill="1" applyBorder="1" applyAlignment="1">
      <alignment horizontal="center" vertical="center" wrapText="1"/>
    </xf>
    <xf numFmtId="0" fontId="86" fillId="0" borderId="45" xfId="0" applyFont="1" applyFill="1" applyBorder="1" applyAlignment="1">
      <alignment horizontal="center" vertical="center"/>
    </xf>
    <xf numFmtId="0" fontId="86" fillId="0" borderId="47" xfId="0" applyFont="1" applyFill="1" applyBorder="1" applyAlignment="1">
      <alignment horizontal="center" vertical="center"/>
    </xf>
    <xf numFmtId="0" fontId="86" fillId="0" borderId="43" xfId="0" applyFont="1" applyFill="1" applyBorder="1" applyAlignment="1">
      <alignment horizontal="center" vertical="center"/>
    </xf>
    <xf numFmtId="179" fontId="86" fillId="0" borderId="15" xfId="0" applyNumberFormat="1" applyFont="1" applyFill="1" applyBorder="1" applyAlignment="1">
      <alignment horizontal="center" vertical="center" wrapText="1"/>
    </xf>
    <xf numFmtId="179" fontId="86" fillId="0" borderId="13" xfId="0" applyNumberFormat="1" applyFont="1" applyFill="1" applyBorder="1" applyAlignment="1">
      <alignment horizontal="center" vertical="center" wrapText="1"/>
    </xf>
    <xf numFmtId="0" fontId="86" fillId="0" borderId="46" xfId="77" applyFont="1" applyFill="1" applyBorder="1" applyAlignment="1">
      <alignment horizontal="center" vertical="center"/>
    </xf>
    <xf numFmtId="0" fontId="86" fillId="0" borderId="15" xfId="0" applyFont="1" applyFill="1" applyBorder="1" applyAlignment="1">
      <alignment horizontal="center" vertical="center"/>
    </xf>
    <xf numFmtId="0" fontId="86" fillId="0" borderId="13" xfId="0" applyFont="1" applyFill="1" applyBorder="1" applyAlignment="1">
      <alignment horizontal="center" vertical="center"/>
    </xf>
    <xf numFmtId="4" fontId="91" fillId="0" borderId="15" xfId="0" applyNumberFormat="1" applyFont="1" applyFill="1" applyBorder="1" applyAlignment="1">
      <alignment horizontal="center" vertical="center" wrapText="1"/>
    </xf>
    <xf numFmtId="4" fontId="91" fillId="0" borderId="13" xfId="0" applyNumberFormat="1" applyFont="1" applyFill="1" applyBorder="1" applyAlignment="1">
      <alignment horizontal="center" vertical="center" wrapText="1"/>
    </xf>
    <xf numFmtId="0" fontId="122" fillId="0" borderId="0" xfId="299" applyFont="1" applyFill="1" applyAlignment="1">
      <alignment horizontal="center" wrapText="1"/>
    </xf>
    <xf numFmtId="0" fontId="86" fillId="0" borderId="45" xfId="77" applyFont="1" applyBorder="1" applyAlignment="1">
      <alignment horizontal="center" wrapText="1"/>
    </xf>
    <xf numFmtId="0" fontId="86" fillId="0" borderId="47" xfId="77" applyFont="1" applyBorder="1" applyAlignment="1">
      <alignment horizontal="center" wrapText="1"/>
    </xf>
    <xf numFmtId="184" fontId="86" fillId="0" borderId="14" xfId="0" applyNumberFormat="1" applyFont="1" applyBorder="1"/>
    <xf numFmtId="0" fontId="0" fillId="0" borderId="43" xfId="0" applyBorder="1" applyAlignment="1"/>
  </cellXfs>
  <cellStyles count="302">
    <cellStyle name="_Column1" xfId="183"/>
    <cellStyle name="_Column1_data" xfId="184"/>
    <cellStyle name="_Column1_QV1" xfId="185"/>
    <cellStyle name="_Column1_Sheet1" xfId="186"/>
    <cellStyle name="_Column1_Tabelle" xfId="187"/>
    <cellStyle name="_Column2" xfId="188"/>
    <cellStyle name="_Column2_data" xfId="189"/>
    <cellStyle name="_Column2_QV1" xfId="190"/>
    <cellStyle name="_Column2_Sheet1" xfId="191"/>
    <cellStyle name="_Column2_Tabelle" xfId="192"/>
    <cellStyle name="_Column3" xfId="193"/>
    <cellStyle name="_Column3_data" xfId="194"/>
    <cellStyle name="_Column3_QV1" xfId="195"/>
    <cellStyle name="_Column3_Sheet1" xfId="196"/>
    <cellStyle name="_Column3_Tabelle" xfId="197"/>
    <cellStyle name="_Column4" xfId="198"/>
    <cellStyle name="_Column4_data" xfId="199"/>
    <cellStyle name="_Column4_QV1" xfId="200"/>
    <cellStyle name="_Column4_Sheet1" xfId="201"/>
    <cellStyle name="_Column4_Tabelle" xfId="202"/>
    <cellStyle name="_Column5" xfId="203"/>
    <cellStyle name="_Column5_data" xfId="204"/>
    <cellStyle name="_Column5_QV1" xfId="205"/>
    <cellStyle name="_Column5_Sheet1" xfId="206"/>
    <cellStyle name="_Column5_Tabelle" xfId="207"/>
    <cellStyle name="_Column6" xfId="208"/>
    <cellStyle name="_Column6_data" xfId="209"/>
    <cellStyle name="_Column6_QV1" xfId="210"/>
    <cellStyle name="_Column6_Sheet1" xfId="211"/>
    <cellStyle name="_Column6_Tabelle" xfId="212"/>
    <cellStyle name="_Column7" xfId="213"/>
    <cellStyle name="_Column7_data" xfId="214"/>
    <cellStyle name="_Column7_QV1" xfId="215"/>
    <cellStyle name="_Column7_Sheet1" xfId="216"/>
    <cellStyle name="_Column7_Tabelle" xfId="217"/>
    <cellStyle name="_Data" xfId="218"/>
    <cellStyle name="_Data_data" xfId="219"/>
    <cellStyle name="_Data_QV1" xfId="220"/>
    <cellStyle name="_Data_Sheet1" xfId="221"/>
    <cellStyle name="_Data_Tabelle" xfId="222"/>
    <cellStyle name="_Header" xfId="223"/>
    <cellStyle name="_Header_data" xfId="224"/>
    <cellStyle name="_Header_QV1" xfId="225"/>
    <cellStyle name="_Header_Sheet1" xfId="226"/>
    <cellStyle name="_Header_Tabelle" xfId="227"/>
    <cellStyle name="_Row1" xfId="228"/>
    <cellStyle name="_Row1_data" xfId="229"/>
    <cellStyle name="_Row1_QV1" xfId="230"/>
    <cellStyle name="_Row1_Sheet1" xfId="231"/>
    <cellStyle name="_Row1_Tabelle" xfId="232"/>
    <cellStyle name="_Row2" xfId="233"/>
    <cellStyle name="_Row2_data" xfId="234"/>
    <cellStyle name="_Row2_QV1" xfId="235"/>
    <cellStyle name="_Row2_Sheet1" xfId="236"/>
    <cellStyle name="_Row2_Tabelle" xfId="237"/>
    <cellStyle name="_Row3" xfId="238"/>
    <cellStyle name="_Row3_data" xfId="239"/>
    <cellStyle name="_Row3_QV1" xfId="240"/>
    <cellStyle name="_Row3_Sheet1" xfId="241"/>
    <cellStyle name="_Row3_Tabelle" xfId="242"/>
    <cellStyle name="_Row4" xfId="243"/>
    <cellStyle name="_Row4_data" xfId="244"/>
    <cellStyle name="_Row4_QV1" xfId="245"/>
    <cellStyle name="_Row4_Sheet1" xfId="246"/>
    <cellStyle name="_Row4_Tabelle" xfId="247"/>
    <cellStyle name="_Row5" xfId="248"/>
    <cellStyle name="_Row5_data" xfId="249"/>
    <cellStyle name="_Row5_QV1" xfId="250"/>
    <cellStyle name="_Row5_Sheet1" xfId="251"/>
    <cellStyle name="_Row5_Tabelle" xfId="252"/>
    <cellStyle name="_Row6" xfId="253"/>
    <cellStyle name="_Row6_data" xfId="254"/>
    <cellStyle name="_Row6_QV1" xfId="255"/>
    <cellStyle name="_Row6_Sheet1" xfId="256"/>
    <cellStyle name="_Row6_Tabelle" xfId="257"/>
    <cellStyle name="_Row7" xfId="258"/>
    <cellStyle name="_Row7_data" xfId="259"/>
    <cellStyle name="_Row7_QV1" xfId="260"/>
    <cellStyle name="_Row7_Sheet1" xfId="261"/>
    <cellStyle name="_Row7_Tabelle" xfId="262"/>
    <cellStyle name="20 % - zvýraznenie1" xfId="1" builtinId="30" customBuiltin="1"/>
    <cellStyle name="20 % - zvýraznenie1 2" xfId="90"/>
    <cellStyle name="20 % - zvýraznenie1 3" xfId="167"/>
    <cellStyle name="20 % - zvýraznenie2" xfId="2" builtinId="34" customBuiltin="1"/>
    <cellStyle name="20 % - zvýraznenie2 2" xfId="91"/>
    <cellStyle name="20 % - zvýraznenie2 3" xfId="168"/>
    <cellStyle name="20 % - zvýraznenie3" xfId="3" builtinId="38" customBuiltin="1"/>
    <cellStyle name="20 % - zvýraznenie3 2" xfId="92"/>
    <cellStyle name="20 % - zvýraznenie3 3" xfId="169"/>
    <cellStyle name="20 % - zvýraznenie4" xfId="4" builtinId="42" customBuiltin="1"/>
    <cellStyle name="20 % - zvýraznenie4 2" xfId="93"/>
    <cellStyle name="20 % - zvýraznenie4 3" xfId="170"/>
    <cellStyle name="20 % - zvýraznenie5" xfId="5" builtinId="46" customBuiltin="1"/>
    <cellStyle name="20 % - zvýraznenie5 2" xfId="94"/>
    <cellStyle name="20 % - zvýraznenie5 3" xfId="171"/>
    <cellStyle name="20 % - zvýraznenie6" xfId="6" builtinId="50" customBuiltin="1"/>
    <cellStyle name="20 % - zvýraznenie6 2" xfId="95"/>
    <cellStyle name="20 % - zvýraznenie6 3" xfId="172"/>
    <cellStyle name="40 % - zvýraznenie1" xfId="7" builtinId="31" customBuiltin="1"/>
    <cellStyle name="40 % - zvýraznenie1 2" xfId="96"/>
    <cellStyle name="40 % - zvýraznenie1 3" xfId="173"/>
    <cellStyle name="40 % - zvýraznenie2" xfId="8" builtinId="35" customBuiltin="1"/>
    <cellStyle name="40 % - zvýraznenie2 2" xfId="97"/>
    <cellStyle name="40 % - zvýraznenie2 3" xfId="174"/>
    <cellStyle name="40 % - zvýraznenie3" xfId="9" builtinId="39" customBuiltin="1"/>
    <cellStyle name="40 % - zvýraznenie3 2" xfId="98"/>
    <cellStyle name="40 % - zvýraznenie3 3" xfId="175"/>
    <cellStyle name="40 % - zvýraznenie4" xfId="10" builtinId="43" customBuiltin="1"/>
    <cellStyle name="40 % - zvýraznenie4 2" xfId="99"/>
    <cellStyle name="40 % - zvýraznenie4 3" xfId="176"/>
    <cellStyle name="40 % - zvýraznenie5" xfId="11" builtinId="47" customBuiltin="1"/>
    <cellStyle name="40 % - zvýraznenie5 2" xfId="100"/>
    <cellStyle name="40 % - zvýraznenie5 3" xfId="177"/>
    <cellStyle name="40 % - zvýraznenie6" xfId="12" builtinId="51" customBuiltin="1"/>
    <cellStyle name="40 % - zvýraznenie6 2" xfId="101"/>
    <cellStyle name="40 % - zvýraznenie6 3" xfId="178"/>
    <cellStyle name="60 % - zvýraznenie1" xfId="13" builtinId="32" customBuiltin="1"/>
    <cellStyle name="60 % - zvýraznenie1 2" xfId="102"/>
    <cellStyle name="60 % - zvýraznenie2" xfId="14" builtinId="36" customBuiltin="1"/>
    <cellStyle name="60 % - zvýraznenie2 2" xfId="103"/>
    <cellStyle name="60 % - zvýraznenie3" xfId="15" builtinId="40" customBuiltin="1"/>
    <cellStyle name="60 % - zvýraznenie3 2" xfId="104"/>
    <cellStyle name="60 % - zvýraznenie4" xfId="16" builtinId="44" customBuiltin="1"/>
    <cellStyle name="60 % - zvýraznenie4 2" xfId="105"/>
    <cellStyle name="60 % - zvýraznenie5" xfId="17" builtinId="48" customBuiltin="1"/>
    <cellStyle name="60 % - zvýraznenie5 2" xfId="106"/>
    <cellStyle name="60 % - zvýraznenie6" xfId="18" builtinId="52" customBuiltin="1"/>
    <cellStyle name="60 % - zvýraznenie6 2" xfId="107"/>
    <cellStyle name="Akcia" xfId="19"/>
    <cellStyle name="Cena_Sk" xfId="20"/>
    <cellStyle name="Comma [0]" xfId="21"/>
    <cellStyle name="Currency [0]" xfId="22"/>
    <cellStyle name="Čiarka 2" xfId="67"/>
    <cellStyle name="Čiarka 3" xfId="69"/>
    <cellStyle name="Čiarka 4" xfId="71"/>
    <cellStyle name="Čiarka 5" xfId="73"/>
    <cellStyle name="Čiarka 6" xfId="75"/>
    <cellStyle name="Čiarka 7" xfId="141"/>
    <cellStyle name="Čiarka 7 2" xfId="147"/>
    <cellStyle name="Čiarka 7 2 2" xfId="270"/>
    <cellStyle name="Čiarka 8" xfId="152"/>
    <cellStyle name="Date" xfId="23"/>
    <cellStyle name="Dobrá" xfId="24" builtinId="26" customBuiltin="1"/>
    <cellStyle name="Dobrá 2" xfId="108"/>
    <cellStyle name="Euro" xfId="25"/>
    <cellStyle name="Euro 2" xfId="153"/>
    <cellStyle name="Fixed" xfId="26"/>
    <cellStyle name="Heading1" xfId="27"/>
    <cellStyle name="Heading2" xfId="28"/>
    <cellStyle name="Kontrolná bunka" xfId="29" builtinId="23" customBuiltin="1"/>
    <cellStyle name="Kontrolná bunka 2" xfId="109"/>
    <cellStyle name="Mena" xfId="293" builtinId="4"/>
    <cellStyle name="Mena 2" xfId="263"/>
    <cellStyle name="Nadpis 1" xfId="30" builtinId="16" customBuiltin="1"/>
    <cellStyle name="Nadpis 1 2" xfId="110"/>
    <cellStyle name="Nadpis 2" xfId="31" builtinId="17" customBuiltin="1"/>
    <cellStyle name="Nadpis 2 2" xfId="111"/>
    <cellStyle name="Nadpis 3" xfId="32" builtinId="18" customBuiltin="1"/>
    <cellStyle name="Nadpis 3 2" xfId="112"/>
    <cellStyle name="Nadpis 4" xfId="33" builtinId="19" customBuiltin="1"/>
    <cellStyle name="Nadpis 4 2" xfId="113"/>
    <cellStyle name="Nazov" xfId="34"/>
    <cellStyle name="Neutrálna" xfId="35" builtinId="28" customBuiltin="1"/>
    <cellStyle name="Neutrálna 2" xfId="114"/>
    <cellStyle name="Normal_Book1" xfId="36"/>
    <cellStyle name="Normálna" xfId="0" builtinId="0"/>
    <cellStyle name="Normálna 10" xfId="80"/>
    <cellStyle name="Normálna 11" xfId="81"/>
    <cellStyle name="Normálna 12" xfId="82"/>
    <cellStyle name="Normálna 13" xfId="83"/>
    <cellStyle name="Normálna 14" xfId="87"/>
    <cellStyle name="Normálna 15" xfId="133"/>
    <cellStyle name="Normálna 16" xfId="134"/>
    <cellStyle name="Normálna 17" xfId="135"/>
    <cellStyle name="Normálna 18" xfId="137"/>
    <cellStyle name="Normálna 19" xfId="140"/>
    <cellStyle name="Normálna 19 2" xfId="146"/>
    <cellStyle name="Normálna 19 2 2" xfId="148"/>
    <cellStyle name="Normálna 2" xfId="37"/>
    <cellStyle name="Normálna 2 2" xfId="77"/>
    <cellStyle name="Normálna 2 2 2" xfId="144"/>
    <cellStyle name="Normálna 2 2 3" xfId="166"/>
    <cellStyle name="Normálna 2 3" xfId="142"/>
    <cellStyle name="Normálna 2 3 2" xfId="271"/>
    <cellStyle name="Normálna 2 4" xfId="151"/>
    <cellStyle name="Normálna 2 5" xfId="268"/>
    <cellStyle name="Normálna 20" xfId="149"/>
    <cellStyle name="Normálna 20 2" xfId="154"/>
    <cellStyle name="Normálna 21" xfId="150"/>
    <cellStyle name="Normálna 21 2" xfId="155"/>
    <cellStyle name="Normálna 22" xfId="156"/>
    <cellStyle name="Normálna 23" xfId="157"/>
    <cellStyle name="Normálna 24" xfId="158"/>
    <cellStyle name="Normálna 25" xfId="159"/>
    <cellStyle name="Normálna 26" xfId="267"/>
    <cellStyle name="Normálna 27" xfId="272"/>
    <cellStyle name="Normálna 28" xfId="273"/>
    <cellStyle name="Normálna 29" xfId="266"/>
    <cellStyle name="Normálna 3" xfId="65"/>
    <cellStyle name="Normálna 3 2" xfId="86"/>
    <cellStyle name="Normálna 3 2 2" xfId="145"/>
    <cellStyle name="Normálna 3 3" xfId="88"/>
    <cellStyle name="Normálna 3 4" xfId="89"/>
    <cellStyle name="Normálna 3 5" xfId="131"/>
    <cellStyle name="Normálna 3 6" xfId="132"/>
    <cellStyle name="Normálna 3 7" xfId="143"/>
    <cellStyle name="Normálna 3 8" xfId="292"/>
    <cellStyle name="Normálna 30" xfId="274"/>
    <cellStyle name="Normálna 31" xfId="269"/>
    <cellStyle name="Normálna 32" xfId="275"/>
    <cellStyle name="Normálna 33" xfId="276"/>
    <cellStyle name="Normálna 34" xfId="290"/>
    <cellStyle name="Normálna 35" xfId="299"/>
    <cellStyle name="Normálna 4" xfId="66"/>
    <cellStyle name="Normálna 4 2" xfId="85"/>
    <cellStyle name="Normálna 5" xfId="68"/>
    <cellStyle name="Normálna 5 2" xfId="138"/>
    <cellStyle name="Normálna 6" xfId="70"/>
    <cellStyle name="Normálna 7" xfId="72"/>
    <cellStyle name="Normálna 7 2" xfId="165"/>
    <cellStyle name="Normálna 8" xfId="76"/>
    <cellStyle name="Normálna 8 10" xfId="277"/>
    <cellStyle name="Normálna 8 11" xfId="278"/>
    <cellStyle name="Normálna 8 12" xfId="288"/>
    <cellStyle name="Normálna 8 13" xfId="291"/>
    <cellStyle name="Normálna 8 14" xfId="301"/>
    <cellStyle name="Normálna 8 2" xfId="181"/>
    <cellStyle name="Normálna 8 3" xfId="279"/>
    <cellStyle name="Normálna 8 4" xfId="280"/>
    <cellStyle name="Normálna 8 5" xfId="281"/>
    <cellStyle name="Normálna 8 6" xfId="282"/>
    <cellStyle name="Normálna 8 7" xfId="283"/>
    <cellStyle name="Normálna 8 8" xfId="284"/>
    <cellStyle name="Normálna 8 9" xfId="285"/>
    <cellStyle name="Normálna 9" xfId="78"/>
    <cellStyle name="Normálna 9 2" xfId="182"/>
    <cellStyle name="Normálna 9 3" xfId="286"/>
    <cellStyle name="Normálna 9 4" xfId="287"/>
    <cellStyle name="Normálna 9 5" xfId="289"/>
    <cellStyle name="normálne 2 5" xfId="264"/>
    <cellStyle name="normálne 35" xfId="265"/>
    <cellStyle name="normálne_06 SF Spolu PLNENIE 1-6 2012    11 07 2012" xfId="84"/>
    <cellStyle name="normálne_Časový vývoj SP od roku 95 - 2001" xfId="298"/>
    <cellStyle name="normálne_Hárok1" xfId="297"/>
    <cellStyle name="normálne_Mesač.prehľad P aV apríl 2006" xfId="38"/>
    <cellStyle name="normálne_nový výkaz upravený " xfId="39"/>
    <cellStyle name="normálne_plnenie investície 2006" xfId="300"/>
    <cellStyle name="normálne_pomocný do textu júl 2010" xfId="296"/>
    <cellStyle name="normálne_Prílohy č. 1a ... (tvorba fondov 2007)" xfId="295"/>
    <cellStyle name="normálne_Prílohy k správe k 30.11.2010 - ústredie" xfId="294"/>
    <cellStyle name="normálne_Skutočnosť k 31.8.2010 - vzorce" xfId="40"/>
    <cellStyle name="normálne_Skutočnosť k 31.8.2010 - vzorce 2" xfId="74"/>
    <cellStyle name="normálne_Výdavky ZFNP 2007 - do správy" xfId="41"/>
    <cellStyle name="normálne_Zošit2" xfId="42"/>
    <cellStyle name="normální 2" xfId="43"/>
    <cellStyle name="normální 2 2" xfId="160"/>
    <cellStyle name="normální_15.6.07 východ.+rozpočet 08-10" xfId="44"/>
    <cellStyle name="Percentá 2" xfId="79"/>
    <cellStyle name="Percentá 3" xfId="130"/>
    <cellStyle name="Percentá 4" xfId="136"/>
    <cellStyle name="Percentá 4 2" xfId="161"/>
    <cellStyle name="Percentá 5" xfId="139"/>
    <cellStyle name="Percentá 6" xfId="162"/>
    <cellStyle name="Percentá 7" xfId="163"/>
    <cellStyle name="Percentá 8" xfId="164"/>
    <cellStyle name="Popis" xfId="45"/>
    <cellStyle name="Poznámka" xfId="46" builtinId="10" customBuiltin="1"/>
    <cellStyle name="Poznámka 2" xfId="115"/>
    <cellStyle name="Poznámka 3" xfId="179"/>
    <cellStyle name="Poznámka 4" xfId="180"/>
    <cellStyle name="Prepojená bunka" xfId="47" builtinId="24" customBuiltin="1"/>
    <cellStyle name="Prepojená bunka 2" xfId="116"/>
    <cellStyle name="ProductNo." xfId="48"/>
    <cellStyle name="Spolu" xfId="49" builtinId="25" customBuiltin="1"/>
    <cellStyle name="Spolu 2" xfId="117"/>
    <cellStyle name="Text upozornenia" xfId="50" builtinId="11" customBuiltin="1"/>
    <cellStyle name="Text upozornenia 2" xfId="118"/>
    <cellStyle name="Titul" xfId="51" builtinId="15" customBuiltin="1"/>
    <cellStyle name="Total" xfId="52"/>
    <cellStyle name="Upozornenie" xfId="53"/>
    <cellStyle name="Vstup" xfId="54" builtinId="20" customBuiltin="1"/>
    <cellStyle name="Vstup 2" xfId="119"/>
    <cellStyle name="Výpočet" xfId="55" builtinId="22" customBuiltin="1"/>
    <cellStyle name="Výpočet 2" xfId="120"/>
    <cellStyle name="Výstup" xfId="56" builtinId="21" customBuiltin="1"/>
    <cellStyle name="Výstup 2" xfId="121"/>
    <cellStyle name="Vysvetľujúci text" xfId="57" builtinId="53" customBuiltin="1"/>
    <cellStyle name="Vysvetľujúci text 2" xfId="122"/>
    <cellStyle name="Zlá" xfId="58" builtinId="27" customBuiltin="1"/>
    <cellStyle name="Zlá 2" xfId="123"/>
    <cellStyle name="Zvýraznenie1" xfId="59" builtinId="29" customBuiltin="1"/>
    <cellStyle name="Zvýraznenie1 2" xfId="124"/>
    <cellStyle name="Zvýraznenie2" xfId="60" builtinId="33" customBuiltin="1"/>
    <cellStyle name="Zvýraznenie2 2" xfId="125"/>
    <cellStyle name="Zvýraznenie3" xfId="61" builtinId="37" customBuiltin="1"/>
    <cellStyle name="Zvýraznenie3 2" xfId="126"/>
    <cellStyle name="Zvýraznenie4" xfId="62" builtinId="41" customBuiltin="1"/>
    <cellStyle name="Zvýraznenie4 2" xfId="127"/>
    <cellStyle name="Zvýraznenie5" xfId="63" builtinId="45" customBuiltin="1"/>
    <cellStyle name="Zvýraznenie5 2" xfId="128"/>
    <cellStyle name="Zvýraznenie6" xfId="64" builtinId="49" customBuiltin="1"/>
    <cellStyle name="Zvýraznenie6 2" xfId="129"/>
  </cellStyles>
  <dxfs count="6">
    <dxf>
      <font>
        <color rgb="FF00B050"/>
      </font>
    </dxf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externalLink" Target="externalLinks/externalLink1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 sz="1800" b="0" i="0" baseline="0">
                <a:effectLst/>
              </a:rPr>
              <a:t>Vývoj  príjmov od EAO v mesiacoch  január a febuár 2016 a jednotlivých mesiacoch roka 2013</a:t>
            </a:r>
            <a:br>
              <a:rPr lang="sk-SK" sz="1800" b="0" i="0" baseline="0">
                <a:effectLst/>
              </a:rPr>
            </a:br>
            <a:r>
              <a:rPr lang="sk-SK" sz="1800" b="0" i="0" baseline="0">
                <a:effectLst/>
              </a:rPr>
              <a:t>až 2015 v porovnaní s rozpisom rozpočtu na rok 2016</a:t>
            </a:r>
            <a:endParaRPr lang="sk-SK">
              <a:effectLst/>
            </a:endParaRPr>
          </a:p>
        </c:rich>
      </c:tx>
      <c:layout>
        <c:manualLayout>
          <c:xMode val="edge"/>
          <c:yMode val="edge"/>
          <c:x val="0.23297580951836047"/>
          <c:y val="7.96139247052874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96740657257623E-2"/>
          <c:y val="9.0720112286725427E-2"/>
          <c:w val="0.89716924672657294"/>
          <c:h val="0.7886195581445824"/>
        </c:manualLayout>
      </c:layout>
      <c:lineChart>
        <c:grouping val="standard"/>
        <c:varyColors val="0"/>
        <c:ser>
          <c:idx val="4"/>
          <c:order val="0"/>
          <c:tx>
            <c:strRef>
              <c:f>[7]graf!$B$10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alpha val="99000"/>
                </a:schemeClr>
              </a:solidFill>
              <a:prstDash val="solid"/>
            </a:ln>
          </c:spPr>
          <c:dLbls>
            <c:dLbl>
              <c:idx val="0"/>
              <c:layout>
                <c:manualLayout>
                  <c:x val="-3.2658364558813893E-2"/>
                  <c:y val="3.4149985529490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E2-4DDF-A74C-050FA11942BD}"/>
                </c:ext>
              </c:extLst>
            </c:dLbl>
            <c:dLbl>
              <c:idx val="1"/>
              <c:layout>
                <c:manualLayout>
                  <c:x val="-1.3239867973843581E-2"/>
                  <c:y val="2.2981482821900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E2-4DDF-A74C-050FA11942BD}"/>
                </c:ext>
              </c:extLst>
            </c:dLbl>
            <c:dLbl>
              <c:idx val="3"/>
              <c:layout>
                <c:manualLayout>
                  <c:x val="-7.0612629193832436E-3"/>
                  <c:y val="2.4333334752600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E2-4DDF-A74C-050FA11942BD}"/>
                </c:ext>
              </c:extLst>
            </c:dLbl>
            <c:dLbl>
              <c:idx val="4"/>
              <c:layout>
                <c:manualLayout>
                  <c:x val="-8.8265786492290541E-3"/>
                  <c:y val="1.7574075099100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E2-4DDF-A74C-050FA11942BD}"/>
                </c:ext>
              </c:extLst>
            </c:dLbl>
            <c:dLbl>
              <c:idx val="6"/>
              <c:layout>
                <c:manualLayout>
                  <c:x val="-2.2066446623072635E-2"/>
                  <c:y val="2.5685186683300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E2-4DDF-A74C-050FA11942BD}"/>
                </c:ext>
              </c:extLst>
            </c:dLbl>
            <c:dLbl>
              <c:idx val="7"/>
              <c:layout>
                <c:manualLayout>
                  <c:x val="-2.1183788758149729E-2"/>
                  <c:y val="3.244444633680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E2-4DDF-A74C-050FA11942BD}"/>
                </c:ext>
              </c:extLst>
            </c:dLbl>
            <c:dLbl>
              <c:idx val="8"/>
              <c:layout>
                <c:manualLayout>
                  <c:x val="-2.5597078082764256E-2"/>
                  <c:y val="2.0277778960500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E2-4DDF-A74C-050FA11942BD}"/>
                </c:ext>
              </c:extLst>
            </c:dLbl>
            <c:dLbl>
              <c:idx val="9"/>
              <c:layout>
                <c:manualLayout>
                  <c:x val="-2.1720889543986283E-2"/>
                  <c:y val="3.1092594406100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E2-4DDF-A74C-050FA11942BD}"/>
                </c:ext>
              </c:extLst>
            </c:dLbl>
            <c:dLbl>
              <c:idx val="10"/>
              <c:layout>
                <c:manualLayout>
                  <c:x val="-3.3353208193761613E-2"/>
                  <c:y val="1.216666737630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E2-4DDF-A74C-050FA11942BD}"/>
                </c:ext>
              </c:extLst>
            </c:dLbl>
            <c:dLbl>
              <c:idx val="11"/>
              <c:layout>
                <c:manualLayout>
                  <c:x val="-3.5306314596916218E-3"/>
                  <c:y val="-2.7037038614000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E2-4DDF-A74C-050FA11942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E2-4DDF-A74C-050FA11942BD}"/>
            </c:ext>
          </c:extLst>
        </c:ser>
        <c:ser>
          <c:idx val="5"/>
          <c:order val="1"/>
          <c:tx>
            <c:strRef>
              <c:f>[7]graf!$B$11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dLbls>
            <c:dLbl>
              <c:idx val="0"/>
              <c:layout>
                <c:manualLayout>
                  <c:x val="-4.5505669478267889E-2"/>
                  <c:y val="-1.1696925441640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E2-4DDF-A74C-050FA11942BD}"/>
                </c:ext>
              </c:extLst>
            </c:dLbl>
            <c:dLbl>
              <c:idx val="1"/>
              <c:layout>
                <c:manualLayout>
                  <c:x val="-2.3848651003404765E-2"/>
                  <c:y val="1.9395668964460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E2-4DDF-A74C-050FA11942BD}"/>
                </c:ext>
              </c:extLst>
            </c:dLbl>
            <c:dLbl>
              <c:idx val="2"/>
              <c:layout>
                <c:manualLayout>
                  <c:x val="-3.2675229652633822E-2"/>
                  <c:y val="-2.3863592817940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E2-4DDF-A74C-050FA11942BD}"/>
                </c:ext>
              </c:extLst>
            </c:dLbl>
            <c:dLbl>
              <c:idx val="3"/>
              <c:layout>
                <c:manualLayout>
                  <c:x val="-2.5163267274031422E-2"/>
                  <c:y val="1.9595160058467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E2-4DDF-A74C-050FA11942BD}"/>
                </c:ext>
              </c:extLst>
            </c:dLbl>
            <c:dLbl>
              <c:idx val="4"/>
              <c:layout>
                <c:manualLayout>
                  <c:x val="-2.6098455550288179E-2"/>
                  <c:y val="2.4802970242226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E2-4DDF-A74C-050FA11942BD}"/>
                </c:ext>
              </c:extLst>
            </c:dLbl>
            <c:dLbl>
              <c:idx val="5"/>
              <c:layout>
                <c:manualLayout>
                  <c:x val="-1.7692564149592919E-2"/>
                  <c:y val="2.20993728258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6E2-4DDF-A74C-050FA11942BD}"/>
                </c:ext>
              </c:extLst>
            </c:dLbl>
            <c:dLbl>
              <c:idx val="6"/>
              <c:layout>
                <c:manualLayout>
                  <c:x val="-3.1447084209243782E-2"/>
                  <c:y val="2.3451224756560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E2-4DDF-A74C-050FA11942BD}"/>
                </c:ext>
              </c:extLst>
            </c:dLbl>
            <c:dLbl>
              <c:idx val="7"/>
              <c:layout>
                <c:manualLayout>
                  <c:x val="-2.3953805440383377E-2"/>
                  <c:y val="-2.9271000540740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6E2-4DDF-A74C-050FA11942BD}"/>
                </c:ext>
              </c:extLst>
            </c:dLbl>
            <c:dLbl>
              <c:idx val="8"/>
              <c:layout>
                <c:manualLayout>
                  <c:x val="-2.5771733139028134E-2"/>
                  <c:y val="1.9395668964460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6E2-4DDF-A74C-050FA11942BD}"/>
                </c:ext>
              </c:extLst>
            </c:dLbl>
            <c:dLbl>
              <c:idx val="9"/>
              <c:layout>
                <c:manualLayout>
                  <c:x val="-3.4371213557934654E-2"/>
                  <c:y val="2.3151771096384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6E2-4DDF-A74C-050FA11942BD}"/>
                </c:ext>
              </c:extLst>
            </c:dLbl>
            <c:dLbl>
              <c:idx val="10"/>
              <c:layout>
                <c:manualLayout>
                  <c:x val="-4.2716221737255054E-2"/>
                  <c:y val="-2.6467450755862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6E2-4DDF-A74C-050FA11942BD}"/>
                </c:ext>
              </c:extLst>
            </c:dLbl>
            <c:dLbl>
              <c:idx val="11"/>
              <c:layout>
                <c:manualLayout>
                  <c:x val="-8.1691027907904179E-4"/>
                  <c:y val="1.216666737630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6E2-4DDF-A74C-050FA11942BD}"/>
                </c:ext>
              </c:extLst>
            </c:dLbl>
            <c:numFmt formatCode="#,##0" sourceLinked="0"/>
            <c:spPr>
              <a:solidFill>
                <a:schemeClr val="accent1">
                  <a:alpha val="0"/>
                </a:schemeClr>
              </a:solidFill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chemeClr val="accent6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6E2-4DDF-A74C-050FA11942BD}"/>
            </c:ext>
          </c:extLst>
        </c:ser>
        <c:ser>
          <c:idx val="6"/>
          <c:order val="2"/>
          <c:tx>
            <c:strRef>
              <c:f>[7]graf!$B$15</c:f>
              <c:strCache>
                <c:ptCount val="1"/>
                <c:pt idx="0">
                  <c:v>rr príjmov od EAO spolu rok 2016</c:v>
                </c:pt>
              </c:strCache>
            </c:strRef>
          </c:tx>
          <c:spPr>
            <a:ln>
              <a:prstDash val="dash"/>
            </a:ln>
          </c:spPr>
          <c:dLbls>
            <c:dLbl>
              <c:idx val="0"/>
              <c:layout>
                <c:manualLayout>
                  <c:x val="-2.471442021784135E-2"/>
                  <c:y val="-2.2981482821900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6E2-4DDF-A74C-050FA11942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[7]graf!$C$15:$N$15</c:f>
              <c:numCache>
                <c:formatCode>General</c:formatCode>
                <c:ptCount val="12"/>
                <c:pt idx="0">
                  <c:v>531416.03660002141</c:v>
                </c:pt>
                <c:pt idx="1">
                  <c:v>518899.65961161046</c:v>
                </c:pt>
                <c:pt idx="2">
                  <c:v>527623.48541159567</c:v>
                </c:pt>
                <c:pt idx="3">
                  <c:v>537591.44154362264</c:v>
                </c:pt>
                <c:pt idx="4">
                  <c:v>542981.10865902225</c:v>
                </c:pt>
                <c:pt idx="5">
                  <c:v>561408.84466933052</c:v>
                </c:pt>
                <c:pt idx="6">
                  <c:v>585035.88209862774</c:v>
                </c:pt>
                <c:pt idx="7">
                  <c:v>561184.37754552707</c:v>
                </c:pt>
                <c:pt idx="8">
                  <c:v>552012.68977513106</c:v>
                </c:pt>
                <c:pt idx="9">
                  <c:v>559603.50686731597</c:v>
                </c:pt>
                <c:pt idx="10">
                  <c:v>568765.03598320007</c:v>
                </c:pt>
                <c:pt idx="11">
                  <c:v>701839.08873499488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6E2-4DDF-A74C-050FA11942BD}"/>
            </c:ext>
          </c:extLst>
        </c:ser>
        <c:ser>
          <c:idx val="3"/>
          <c:order val="3"/>
          <c:tx>
            <c:strRef>
              <c:f>[7]graf!$B$12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34925" cmpd="sng">
              <a:solidFill>
                <a:srgbClr val="92D050"/>
              </a:solidFill>
            </a:ln>
          </c:spPr>
          <c:marker>
            <c:symbol val="triangle"/>
            <c:size val="7"/>
            <c:spPr>
              <a:solidFill>
                <a:srgbClr val="92D050"/>
              </a:solidFill>
            </c:spPr>
          </c:marker>
          <c:dLbls>
            <c:dLbl>
              <c:idx val="0"/>
              <c:layout>
                <c:manualLayout>
                  <c:x val="-3.442365673199331E-2"/>
                  <c:y val="-1.081481429441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6E2-4DDF-A74C-050FA11942BD}"/>
                </c:ext>
              </c:extLst>
            </c:dLbl>
            <c:dLbl>
              <c:idx val="1"/>
              <c:layout>
                <c:manualLayout>
                  <c:x val="-1.4122525838766487E-2"/>
                  <c:y val="2.16296308912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6E2-4DDF-A74C-050FA11942BD}"/>
                </c:ext>
              </c:extLst>
            </c:dLbl>
            <c:dLbl>
              <c:idx val="2"/>
              <c:layout>
                <c:manualLayout>
                  <c:x val="8.8265786492290545E-4"/>
                  <c:y val="1.216666737630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6E2-4DDF-A74C-050FA11942BD}"/>
                </c:ext>
              </c:extLst>
            </c:dLbl>
            <c:dLbl>
              <c:idx val="3"/>
              <c:layout>
                <c:manualLayout>
                  <c:x val="8.8265786492290545E-4"/>
                  <c:y val="1.892592702980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6E2-4DDF-A74C-050FA11942BD}"/>
                </c:ext>
              </c:extLst>
            </c:dLbl>
            <c:dLbl>
              <c:idx val="4"/>
              <c:layout>
                <c:manualLayout>
                  <c:x val="2.6479735947687161E-3"/>
                  <c:y val="1.3518519307000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E2-4DDF-A74C-050FA11942BD}"/>
                </c:ext>
              </c:extLst>
            </c:dLbl>
            <c:dLbl>
              <c:idx val="5"/>
              <c:layout>
                <c:manualLayout>
                  <c:x val="-8.8265786492290545E-4"/>
                  <c:y val="1.3518519307000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E2-4DDF-A74C-050FA11942BD}"/>
                </c:ext>
              </c:extLst>
            </c:dLbl>
            <c:dLbl>
              <c:idx val="6"/>
              <c:layout>
                <c:manualLayout>
                  <c:x val="-2.3831762352918447E-2"/>
                  <c:y val="2.2981482821900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6E2-4DDF-A74C-050FA11942BD}"/>
                </c:ext>
              </c:extLst>
            </c:dLbl>
            <c:dLbl>
              <c:idx val="7"/>
              <c:layout>
                <c:manualLayout>
                  <c:x val="-1.5005183703689392E-2"/>
                  <c:y val="2.7037038614000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6E2-4DDF-A74C-050FA11942BD}"/>
                </c:ext>
              </c:extLst>
            </c:dLbl>
            <c:dLbl>
              <c:idx val="8"/>
              <c:layout>
                <c:manualLayout>
                  <c:x val="-3.0010367407378783E-2"/>
                  <c:y val="2.16296308912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6E2-4DDF-A74C-050FA11942BD}"/>
                </c:ext>
              </c:extLst>
            </c:dLbl>
            <c:dLbl>
              <c:idx val="9"/>
              <c:layout>
                <c:manualLayout>
                  <c:x val="-2.6479735947687162E-2"/>
                  <c:y val="1.6222223168400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6E2-4DDF-A74C-050FA11942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baseline="0">
                    <a:solidFill>
                      <a:srgbClr val="92D050"/>
                    </a:solidFill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  <c:pt idx="10">
                  <c:v>554958</c:v>
                </c:pt>
                <c:pt idx="11">
                  <c:v>683959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56E2-4DDF-A74C-050FA11942BD}"/>
            </c:ext>
          </c:extLst>
        </c:ser>
        <c:ser>
          <c:idx val="0"/>
          <c:order val="4"/>
          <c:tx>
            <c:strRef>
              <c:f>[7]graf!$B$14</c:f>
              <c:strCache>
                <c:ptCount val="1"/>
                <c:pt idx="0">
                  <c:v>príjmy od EAO spolu rok 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 w="12700" cmpd="sng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sk-SK" sz="1500" b="1" i="0" baseline="0">
                        <a:solidFill>
                          <a:srgbClr val="FF0000"/>
                        </a:solidFill>
                      </a:rPr>
                      <a:t>547 507</a:t>
                    </a:r>
                    <a:endParaRPr lang="en-US" sz="1500" b="1" i="0" baseline="0">
                      <a:solidFill>
                        <a:srgbClr val="FF0000"/>
                      </a:solidFill>
                    </a:endParaRP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6E2-4DDF-A74C-050FA11942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600" b="1" i="0" baseline="0">
                        <a:solidFill>
                          <a:srgbClr val="FF0000"/>
                        </a:solidFill>
                      </a:rPr>
                      <a:t>547 353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6E2-4DDF-A74C-050FA11942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[7]graf!$C$14:$O$14</c:f>
              <c:numCache>
                <c:formatCode>General</c:formatCode>
                <c:ptCount val="13"/>
                <c:pt idx="0">
                  <c:v>547507</c:v>
                </c:pt>
                <c:pt idx="1">
                  <c:v>547353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56E2-4DDF-A74C-050FA1194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29760"/>
        <c:axId val="153831680"/>
      </c:lineChart>
      <c:catAx>
        <c:axId val="1538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53831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3831680"/>
        <c:scaling>
          <c:orientation val="minMax"/>
          <c:max val="750000"/>
          <c:min val="4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026288353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53829760"/>
        <c:crosses val="autoZero"/>
        <c:crossBetween val="between"/>
        <c:majorUnit val="5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580125352804132E-2"/>
          <c:y val="0.92106409682835344"/>
          <c:w val="0.94995211754834341"/>
          <c:h val="7.89359031716465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sk-SK" sz="1400" b="0"/>
              <a:t>Vyhodnotenie SMS a e-maily - zamestnávatelia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solidFill>
            <a:srgbClr val="92D050"/>
          </a:solidFill>
        </a:ln>
      </c:spPr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'[8]Spolu SMS+emaily'!$E$3</c:f>
              <c:strCache>
                <c:ptCount val="1"/>
                <c:pt idx="0">
                  <c:v>Objem poistného, viažuceho sa k odoslaným SMS správam a e-mailom v Eur (zo stĺpca D)</c:v>
                </c:pt>
              </c:strCache>
            </c:strRef>
          </c:tx>
          <c:invertIfNegative val="0"/>
          <c:cat>
            <c:strRef>
              <c:f>'[8]Spolu SMS+emaily'!$A$4:$A$5</c:f>
              <c:strCache>
                <c:ptCount val="2"/>
                <c:pt idx="0">
                  <c:v>Január</c:v>
                </c:pt>
                <c:pt idx="1">
                  <c:v>Február</c:v>
                </c:pt>
              </c:strCache>
            </c:strRef>
          </c:cat>
          <c:val>
            <c:numRef>
              <c:f>'[8]Spolu SMS+emaily'!$E$4:$E$5</c:f>
              <c:numCache>
                <c:formatCode>General</c:formatCode>
                <c:ptCount val="2"/>
                <c:pt idx="0">
                  <c:v>26503444.59</c:v>
                </c:pt>
                <c:pt idx="1">
                  <c:v>21527114.02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9-4D9C-8167-BDAB1ED6F221}"/>
            </c:ext>
          </c:extLst>
        </c:ser>
        <c:ser>
          <c:idx val="1"/>
          <c:order val="1"/>
          <c:tx>
            <c:strRef>
              <c:f>'[8]Spolu SMS+emaily'!$F$3</c:f>
              <c:strCache>
                <c:ptCount val="1"/>
                <c:pt idx="0">
                  <c:v>Uhradené poistné na základe upozornenia formou SMS správ a e-mailu v Eur</c:v>
                </c:pt>
              </c:strCache>
            </c:strRef>
          </c:tx>
          <c:invertIfNegative val="0"/>
          <c:cat>
            <c:strRef>
              <c:f>'[8]Spolu SMS+emaily'!$A$4:$A$5</c:f>
              <c:strCache>
                <c:ptCount val="2"/>
                <c:pt idx="0">
                  <c:v>Január</c:v>
                </c:pt>
                <c:pt idx="1">
                  <c:v>Február</c:v>
                </c:pt>
              </c:strCache>
            </c:strRef>
          </c:cat>
          <c:val>
            <c:numRef>
              <c:f>'[8]Spolu SMS+emaily'!$F$4:$F$5</c:f>
              <c:numCache>
                <c:formatCode>General</c:formatCode>
                <c:ptCount val="2"/>
                <c:pt idx="0">
                  <c:v>3694938.77</c:v>
                </c:pt>
                <c:pt idx="1">
                  <c:v>3094877.08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9-4D9C-8167-BDAB1ED6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300"/>
        <c:shape val="box"/>
        <c:axId val="101772288"/>
        <c:axId val="101843712"/>
        <c:axId val="0"/>
      </c:bar3DChart>
      <c:catAx>
        <c:axId val="101772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843712"/>
        <c:crossesAt val="0"/>
        <c:auto val="1"/>
        <c:lblAlgn val="ctr"/>
        <c:lblOffset val="100"/>
        <c:noMultiLvlLbl val="0"/>
      </c:catAx>
      <c:valAx>
        <c:axId val="1018437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50800" dir="5400000" algn="ctr" rotWithShape="0">
                <a:schemeClr val="accent1">
                  <a:lumMod val="20000"/>
                  <a:lumOff val="80000"/>
                </a:schemeClr>
              </a:outerShdw>
            </a:effectLst>
          </c:spPr>
        </c:majorGridlines>
        <c:numFmt formatCode="General" sourceLinked="1"/>
        <c:majorTickMark val="none"/>
        <c:minorTickMark val="in"/>
        <c:tickLblPos val="nextTo"/>
        <c:crossAx val="10177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772571868232784"/>
          <c:y val="0.89001804794684636"/>
          <c:w val="0.65389450432171159"/>
          <c:h val="9.3754771525770234E-2"/>
        </c:manualLayout>
      </c:layout>
      <c:overlay val="0"/>
      <c:spPr>
        <a:solidFill>
          <a:schemeClr val="accent3">
            <a:lumMod val="20000"/>
            <a:lumOff val="80000"/>
          </a:schemeClr>
        </a:solidFill>
      </c:sp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sk-SK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Vyhodnotenie kampaní za všetky pobočky 2018 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85518737228464E-2"/>
          <c:y val="0.11945936582555418"/>
          <c:w val="0.85574655498621599"/>
          <c:h val="0.74941753018456403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'[9]VYHODNOTENIE celkové'!$D$3</c:f>
              <c:strCache>
                <c:ptCount val="1"/>
                <c:pt idx="0">
                  <c:v> Objem poistného, viažuceho sa k doručeným SMS a     e-maily v Eur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'[9]VYHODNOTENIE celkové'!$A$4:$A$6</c:f>
              <c:strCache>
                <c:ptCount val="3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</c:strCache>
            </c:strRef>
          </c:cat>
          <c:val>
            <c:numRef>
              <c:f>'[9]VYHODNOTENIE celkové'!$D$4:$D$6</c:f>
              <c:numCache>
                <c:formatCode>General</c:formatCode>
                <c:ptCount val="3"/>
                <c:pt idx="0">
                  <c:v>2387824.62</c:v>
                </c:pt>
                <c:pt idx="1">
                  <c:v>2399628.4300000002</c:v>
                </c:pt>
                <c:pt idx="2">
                  <c:v>2508830.79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8-40B3-83B1-9D89C4C84D4B}"/>
            </c:ext>
          </c:extLst>
        </c:ser>
        <c:ser>
          <c:idx val="2"/>
          <c:order val="2"/>
          <c:tx>
            <c:strRef>
              <c:f>'[9]VYHODNOTENIE celkové'!$E$3</c:f>
              <c:strCache>
                <c:ptCount val="1"/>
                <c:pt idx="0">
                  <c:v>Uhradené poistné na základe upozornenia formou SMS správ a e-mailu v Eur</c:v>
                </c:pt>
              </c:strCache>
            </c:strRef>
          </c:tx>
          <c:spPr>
            <a:solidFill>
              <a:srgbClr val="FF990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'[9]VYHODNOTENIE celkové'!$A$4:$A$6</c:f>
              <c:strCache>
                <c:ptCount val="3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</c:strCache>
            </c:strRef>
          </c:cat>
          <c:val>
            <c:numRef>
              <c:f>'[9]VYHODNOTENIE celkové'!$E$4:$E$6</c:f>
              <c:numCache>
                <c:formatCode>General</c:formatCode>
                <c:ptCount val="3"/>
                <c:pt idx="0">
                  <c:v>342038.79</c:v>
                </c:pt>
                <c:pt idx="1">
                  <c:v>390870.91</c:v>
                </c:pt>
                <c:pt idx="2">
                  <c:v>345989.86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8-40B3-83B1-9D89C4C84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1866112"/>
        <c:axId val="10186790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[10]Spolu!$C$4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[10]Spolu!$A$5:$A$16</c15:sqref>
                        </c15:formulaRef>
                      </c:ext>
                    </c:extLst>
                    <c:strCache>
                      <c:ptCount val="8"/>
                      <c:pt idx="0">
                        <c:v>Máj</c:v>
                      </c:pt>
                      <c:pt idx="1">
                        <c:v>Jún</c:v>
                      </c:pt>
                      <c:pt idx="2">
                        <c:v>Júl</c:v>
                      </c:pt>
                      <c:pt idx="3">
                        <c:v>August</c:v>
                      </c:pt>
                      <c:pt idx="4">
                        <c:v>September</c:v>
                      </c:pt>
                      <c:pt idx="5">
                        <c:v>Október</c:v>
                      </c:pt>
                      <c:pt idx="6">
                        <c:v>November</c:v>
                      </c:pt>
                      <c:pt idx="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[10]Spolu!$C$5:$C$16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4729</c:v>
                      </c:pt>
                      <c:pt idx="1">
                        <c:v>4690</c:v>
                      </c:pt>
                      <c:pt idx="2">
                        <c:v>5521</c:v>
                      </c:pt>
                      <c:pt idx="3">
                        <c:v>4944</c:v>
                      </c:pt>
                      <c:pt idx="4">
                        <c:v>4667</c:v>
                      </c:pt>
                      <c:pt idx="5">
                        <c:v>4502</c:v>
                      </c:pt>
                      <c:pt idx="6">
                        <c:v>4759</c:v>
                      </c:pt>
                      <c:pt idx="7">
                        <c:v>4576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538-40B3-83B1-9D89C4C84D4B}"/>
                  </c:ext>
                </c:extLst>
              </c15:ser>
            </c15:filteredBarSeries>
          </c:ext>
        </c:extLst>
      </c:bar3DChart>
      <c:catAx>
        <c:axId val="10186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1867904"/>
        <c:crosses val="autoZero"/>
        <c:auto val="1"/>
        <c:lblAlgn val="ctr"/>
        <c:lblOffset val="100"/>
        <c:noMultiLvlLbl val="0"/>
      </c:catAx>
      <c:valAx>
        <c:axId val="10186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186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1684630919"/>
          <c:y val="0.19032554996559495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5D-4CA7-8597-C28888E6B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'[11]Vývoj pohľ. graf 2017 _18'!$B$2:$B$24</c:f>
              <c:strCache>
                <c:ptCount val="23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31.12.2015</c:v>
                </c:pt>
                <c:pt idx="6">
                  <c:v>k 31.12.2016</c:v>
                </c:pt>
                <c:pt idx="7">
                  <c:v>k 31.1.2017</c:v>
                </c:pt>
                <c:pt idx="8">
                  <c:v>k 28.2.2017</c:v>
                </c:pt>
                <c:pt idx="9">
                  <c:v>k 31.3.2017</c:v>
                </c:pt>
                <c:pt idx="10">
                  <c:v>k 30.4.2017</c:v>
                </c:pt>
                <c:pt idx="11">
                  <c:v>k 31.5.2017</c:v>
                </c:pt>
                <c:pt idx="12">
                  <c:v>k 30.6.2017</c:v>
                </c:pt>
                <c:pt idx="13">
                  <c:v>k 31.7.2017</c:v>
                </c:pt>
                <c:pt idx="14">
                  <c:v>k 31.8.2017</c:v>
                </c:pt>
                <c:pt idx="15">
                  <c:v>k 30.9.2017</c:v>
                </c:pt>
                <c:pt idx="16">
                  <c:v>k 31.10.2017</c:v>
                </c:pt>
                <c:pt idx="17">
                  <c:v>k 30.11.2017</c:v>
                </c:pt>
                <c:pt idx="18">
                  <c:v>k 31.12.2017</c:v>
                </c:pt>
                <c:pt idx="19">
                  <c:v>k 31.1.2018</c:v>
                </c:pt>
                <c:pt idx="20">
                  <c:v>k 28.2.2018</c:v>
                </c:pt>
                <c:pt idx="21">
                  <c:v>k 31.3.2018</c:v>
                </c:pt>
                <c:pt idx="22">
                  <c:v>k 30.4.2018</c:v>
                </c:pt>
              </c:strCache>
            </c:strRef>
          </c:cat>
          <c:val>
            <c:numRef>
              <c:f>'[11]Vývoj pohľ. graf 2017 _18'!$C$2:$C$24</c:f>
              <c:numCache>
                <c:formatCode>General</c:formatCode>
                <c:ptCount val="23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702697.80602999998</c:v>
                </c:pt>
                <c:pt idx="6">
                  <c:v>786089.71756999998</c:v>
                </c:pt>
                <c:pt idx="7">
                  <c:v>833289.91683999996</c:v>
                </c:pt>
                <c:pt idx="8">
                  <c:v>816343.10699</c:v>
                </c:pt>
                <c:pt idx="9">
                  <c:v>821412.01731999998</c:v>
                </c:pt>
                <c:pt idx="10">
                  <c:v>845090.12509999995</c:v>
                </c:pt>
                <c:pt idx="11">
                  <c:v>849024.44480000006</c:v>
                </c:pt>
                <c:pt idx="12">
                  <c:v>869821.80935999996</c:v>
                </c:pt>
                <c:pt idx="13">
                  <c:v>912350.35708999995</c:v>
                </c:pt>
                <c:pt idx="14">
                  <c:v>891550.98485999997</c:v>
                </c:pt>
                <c:pt idx="15">
                  <c:v>906229.17359999998</c:v>
                </c:pt>
                <c:pt idx="16">
                  <c:v>879275.77771000005</c:v>
                </c:pt>
                <c:pt idx="17">
                  <c:v>884599.51558000001</c:v>
                </c:pt>
                <c:pt idx="18">
                  <c:v>878579.4663099997</c:v>
                </c:pt>
                <c:pt idx="19">
                  <c:v>930418.84599999979</c:v>
                </c:pt>
                <c:pt idx="20">
                  <c:v>923104.81296999997</c:v>
                </c:pt>
                <c:pt idx="21">
                  <c:v>922631.17377999995</c:v>
                </c:pt>
                <c:pt idx="22">
                  <c:v>914619.47531000001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D-4CA7-8597-C28888E6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40224"/>
        <c:axId val="101942016"/>
      </c:barChart>
      <c:catAx>
        <c:axId val="1019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040000" vert="horz"/>
          <a:lstStyle/>
          <a:p>
            <a:pPr>
              <a:defRPr/>
            </a:pPr>
            <a:endParaRPr lang="sk-SK"/>
          </a:p>
        </c:txPr>
        <c:crossAx val="101942016"/>
        <c:crosses val="autoZero"/>
        <c:auto val="1"/>
        <c:lblAlgn val="ctr"/>
        <c:lblOffset val="100"/>
        <c:noMultiLvlLbl val="0"/>
      </c:catAx>
      <c:valAx>
        <c:axId val="101942016"/>
        <c:scaling>
          <c:orientation val="minMax"/>
          <c:min val="50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101940224"/>
        <c:crosses val="autoZero"/>
        <c:crossBetween val="between"/>
        <c:maj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Časový vývoj použitia správneho fondu v jednotlivých mesiacoch v roku 2017 a 2018</a:t>
            </a:r>
          </a:p>
          <a:p>
            <a:pPr>
              <a:defRPr/>
            </a:pPr>
            <a:endParaRPr lang="sk-SK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[12]zdroj!$A$9</c:f>
              <c:strCache>
                <c:ptCount val="1"/>
                <c:pt idx="0">
                  <c:v>Správny fond v roku 2017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[12]zdroj!$B$8:$E$8</c:f>
              <c:strCache>
                <c:ptCount val="4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</c:strCache>
            </c:strRef>
          </c:cat>
          <c:val>
            <c:numRef>
              <c:f>[12]zdroj!$B$9:$E$9</c:f>
              <c:numCache>
                <c:formatCode>General</c:formatCode>
                <c:ptCount val="4"/>
                <c:pt idx="0">
                  <c:v>8357394</c:v>
                </c:pt>
                <c:pt idx="1">
                  <c:v>9552874</c:v>
                </c:pt>
                <c:pt idx="2">
                  <c:v>10400710</c:v>
                </c:pt>
                <c:pt idx="3">
                  <c:v>11014088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E-449D-ADB2-D5A0234D6FD7}"/>
            </c:ext>
          </c:extLst>
        </c:ser>
        <c:ser>
          <c:idx val="2"/>
          <c:order val="1"/>
          <c:tx>
            <c:strRef>
              <c:f>[12]zdroj!$A$10</c:f>
              <c:strCache>
                <c:ptCount val="1"/>
                <c:pt idx="0">
                  <c:v>Správny fond v roku 2018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[12]zdroj!$B$8:$E$8</c:f>
              <c:strCache>
                <c:ptCount val="4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</c:strCache>
            </c:strRef>
          </c:cat>
          <c:val>
            <c:numRef>
              <c:f>[12]zdroj!$B$10:$E$10</c:f>
              <c:numCache>
                <c:formatCode>General</c:formatCode>
                <c:ptCount val="4"/>
                <c:pt idx="0">
                  <c:v>8633836</c:v>
                </c:pt>
                <c:pt idx="1">
                  <c:v>9901804</c:v>
                </c:pt>
                <c:pt idx="2">
                  <c:v>10626706</c:v>
                </c:pt>
                <c:pt idx="3">
                  <c:v>11269243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E-449D-ADB2-D5A0234D6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81568"/>
        <c:axId val="107183488"/>
      </c:barChart>
      <c:catAx>
        <c:axId val="107181568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sk-SK"/>
          </a:p>
        </c:txPr>
        <c:crossAx val="1071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18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1071815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26</xdr:col>
      <xdr:colOff>95250</xdr:colOff>
      <xdr:row>0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</xdr:row>
      <xdr:rowOff>0</xdr:rowOff>
    </xdr:from>
    <xdr:to>
      <xdr:col>24</xdr:col>
      <xdr:colOff>279122</xdr:colOff>
      <xdr:row>52</xdr:row>
      <xdr:rowOff>60250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438" y="571500"/>
          <a:ext cx="13637934" cy="939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8</xdr:row>
      <xdr:rowOff>95250</xdr:rowOff>
    </xdr:from>
    <xdr:ext cx="184731" cy="264560"/>
    <xdr:sp macro="" textlink="">
      <xdr:nvSpPr>
        <xdr:cNvPr id="2" name="BlokTextu 1"/>
        <xdr:cNvSpPr txBox="1"/>
      </xdr:nvSpPr>
      <xdr:spPr>
        <a:xfrm>
          <a:off x="8953500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twoCellAnchor>
    <xdr:from>
      <xdr:col>0</xdr:col>
      <xdr:colOff>1</xdr:colOff>
      <xdr:row>8</xdr:row>
      <xdr:rowOff>0</xdr:rowOff>
    </xdr:from>
    <xdr:to>
      <xdr:col>6</xdr:col>
      <xdr:colOff>619126</xdr:colOff>
      <xdr:row>32</xdr:row>
      <xdr:rowOff>123825</xdr:rowOff>
    </xdr:to>
    <xdr:graphicFrame macro="">
      <xdr:nvGraphicFramePr>
        <xdr:cNvPr id="4" name="SMS a emai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5</xdr:col>
      <xdr:colOff>847724</xdr:colOff>
      <xdr:row>36</xdr:row>
      <xdr:rowOff>57150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17</xdr:col>
      <xdr:colOff>104775</xdr:colOff>
      <xdr:row>39</xdr:row>
      <xdr:rowOff>76200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276225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4076700" y="25527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276225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4076700" y="25527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276225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4076700" y="25527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276225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4076700" y="25527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276225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4076700" y="25527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</xdr:row>
      <xdr:rowOff>276225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4076700" y="25527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4076700" y="255270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4076700" y="255270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4076700" y="255270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4076700" y="255270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4076700" y="255270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13" name="Text Box 61"/>
        <xdr:cNvSpPr txBox="1">
          <a:spLocks noChangeArrowheads="1"/>
        </xdr:cNvSpPr>
      </xdr:nvSpPr>
      <xdr:spPr bwMode="auto">
        <a:xfrm>
          <a:off x="4076700" y="255270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16" name="Text Box 61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17" name="Text Box 23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19" name="Text Box 61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22" name="Text Box 61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378619"/>
    <xdr:sp macro="" textlink="">
      <xdr:nvSpPr>
        <xdr:cNvPr id="25" name="Text Box 61"/>
        <xdr:cNvSpPr txBox="1">
          <a:spLocks noChangeArrowheads="1"/>
        </xdr:cNvSpPr>
      </xdr:nvSpPr>
      <xdr:spPr bwMode="auto">
        <a:xfrm>
          <a:off x="4076700" y="3400425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29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ad&#225;vok_4_18.op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8\Plnenie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6/K&#243;pia%20-Pr&#237;jmy%20%20graf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8/k%2031.3.2018/K&#243;pia%20-%20Vyhodnotenie%20%20makvym%20-%20zamestn&#225;vatelia%202018_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8/k%2031.3.2018/K&#243;pia%20-%20Vyhodnotenie%20makvym%20SZ&#268;O%20-sms%20a%20email-za%2002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lu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. graf 2017 _18"/>
      <sheetName val="Vývoj pohľ. graf 2016_ 17"/>
      <sheetName val="Vývoj pohľadávok graf 2016_ (2"/>
      <sheetName val="Vývoj pohľadávok graf 2015_2016"/>
      <sheetName val="stav pohľ.podľa pob.12_13.0 "/>
      <sheetName val="stav pohľ.podľa pob.12_13"/>
      <sheetName val="stav pohľ.podľa pob.12_14.0 "/>
      <sheetName val="stav pohľ.podľa pob.12_14.1"/>
      <sheetName val="stav poh._poboč_12_15"/>
      <sheetName val="Hárok4 (2)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  <sheetName val="stav poh._poboč_4_16 "/>
      <sheetName val="stav poh._poboč_5_16 alt "/>
      <sheetName val="stav poh._poboč_5_16 alt  (2)"/>
      <sheetName val="stav poh._poboč_5_16"/>
      <sheetName val="stav poh._poboč_5_16 (2)"/>
      <sheetName val="stav poh._poboč_6_16 alt"/>
      <sheetName val="stav poh._poboč_6_16 alt (2)"/>
      <sheetName val="stav poh._poboč_6_16 "/>
      <sheetName val="stav poh._poboč_6_16  (2)"/>
      <sheetName val="stav poh._poboč_7_16 alt "/>
      <sheetName val="stav poh._poboč_7_16 alt  (2)"/>
      <sheetName val="stav poh._poboč_7_16"/>
      <sheetName val="stav poh._poboč_7_16 (2)"/>
      <sheetName val="stav poh._poboč_8_16 alt "/>
      <sheetName val="stav poh._poboč_8_16 alt(2 "/>
      <sheetName val="stav poh._poboč_8_16"/>
      <sheetName val="stav poh._poboč_8_16 (2)"/>
      <sheetName val="stav poh._poboč_9_16 alt"/>
      <sheetName val="stav poh._poboč_9_16 alt (2)"/>
      <sheetName val="stav poh._poboč_9_16 "/>
      <sheetName val="stav poh._poboč_9_16  (2)"/>
      <sheetName val="stav poh._poboč_10_16 alt"/>
      <sheetName val="stav poh._poboč_10_16 alt (2)"/>
      <sheetName val="stav poh._poboč_10_16"/>
      <sheetName val="stav poh._poboč_10_16 (2)"/>
      <sheetName val="stav poh._poboč_11_16 alt"/>
      <sheetName val="stav poh._poboč_11_16 alt (2)"/>
      <sheetName val="stav poh._poboč_12_16"/>
      <sheetName val="stav poh._poboč_11_16 (2)"/>
      <sheetName val="stav poh._poboč_12_16 (2)"/>
      <sheetName val="stav poh._poboč_1_17 alt"/>
      <sheetName val="stav poh._poboč_1_17 alt (2)"/>
      <sheetName val="stav poh._poboč_2_17 alt "/>
      <sheetName val="stav poh._poboč_2_17 alt  (2)"/>
      <sheetName val="stav poh._poboč_2_17 "/>
      <sheetName val="stav poh._poboč_2_17  (2)"/>
      <sheetName val="stav poh._poboč_3_17 alt  "/>
      <sheetName val="stav poh._poboč_3_17 alt   (2)"/>
      <sheetName val="stav poh._poboč_3_17 "/>
      <sheetName val="stav poh._poboč_3_17  (2)"/>
      <sheetName val="stav poh._poboč_4_17 alt"/>
      <sheetName val="stav poh._poboč_4_17 alt (2)"/>
      <sheetName val="stav poh._poboč_4_17"/>
      <sheetName val="stav poh._poboč_4_17 (2)"/>
      <sheetName val="stav poh._poboč_5_17 alt "/>
      <sheetName val="stav poh._poboč_5_17 alt  (2)"/>
      <sheetName val="stav poh._poboč_5_17 "/>
      <sheetName val="stav poh._poboč_5_17  (2)"/>
      <sheetName val="stav poh._poboč_6_17 alt"/>
      <sheetName val="stav poh._poboč_6_17 alt (2)"/>
      <sheetName val="stav poh._poboč_6_17"/>
      <sheetName val="stav poh._poboč_6_17 (2)"/>
      <sheetName val="stav poh._poboč_7_17 alt"/>
      <sheetName val="stav poh._poboč_7_17 alt (2)"/>
      <sheetName val="stav poh._poboč_7_17"/>
      <sheetName val="stav poh._poboč_7_17 (2)"/>
      <sheetName val="stav poh._poboč_8_17 alt"/>
      <sheetName val="stav poh._poboč_8_17 alt (2 "/>
      <sheetName val="stav poh._poboč_8_17 "/>
      <sheetName val="stav poh._poboč_8_17  (2)"/>
      <sheetName val="stav poh._poboč_9_17 alt"/>
      <sheetName val="stav poh._poboč_9_17 alt (2)"/>
      <sheetName val="stav poh._poboč_9_17 "/>
      <sheetName val="stav poh._poboč_9_17  (2)"/>
      <sheetName val="stav poh._poboč_10_17 alt "/>
      <sheetName val="stav poh._poboč_10_17 alt  (2)"/>
      <sheetName val="stav poh._poboč_10_17 "/>
      <sheetName val="stav poh._poboč_10_17  (2)"/>
      <sheetName val="stav poh._poboč_11_17 alt "/>
      <sheetName val="stav poh._poboč_11_17 alt  (2)"/>
      <sheetName val="stav poh._poboč_11_17 alt   (3"/>
      <sheetName val="stav poh._poboč_11_17 "/>
      <sheetName val="stav poh._poboč_11_17  (2)"/>
      <sheetName val="stav poh._poboč_12_17 "/>
      <sheetName val="stav poh._poboč_12_17  (2)"/>
      <sheetName val="stav poh._poboč_1_18"/>
      <sheetName val="stav poh._poboč_1_18 (2)"/>
      <sheetName val="stav poh._poboč_2_18"/>
      <sheetName val="stav poh._poboč_2_18 (2)"/>
      <sheetName val="stav poh._poboč_2_18 (alt)"/>
      <sheetName val="stav poh._poboč_2_18 (alt) (2)"/>
      <sheetName val="stav poh._poboč_3_18 (alt) "/>
      <sheetName val="stav poh._poboč_3_18 (alt)  (2"/>
      <sheetName val="stav poh._pob.4_18(alt.)"/>
      <sheetName val="stav poh._pob.4_18(alt.) (2)"/>
    </sheetNames>
    <sheetDataSet>
      <sheetData sheetId="0">
        <row r="2">
          <cell r="B2" t="str">
            <v>k 31.12.2010</v>
          </cell>
          <cell r="C2">
            <v>823205</v>
          </cell>
        </row>
        <row r="3">
          <cell r="B3" t="str">
            <v xml:space="preserve"> k 31.12.2011</v>
          </cell>
          <cell r="C3">
            <v>563760.21516999998</v>
          </cell>
        </row>
        <row r="4">
          <cell r="B4" t="str">
            <v>k 31.12.2012</v>
          </cell>
          <cell r="C4">
            <v>595319.51966000011</v>
          </cell>
        </row>
        <row r="5">
          <cell r="B5" t="str">
            <v>k 31.12.2013</v>
          </cell>
          <cell r="C5">
            <v>667147.8540899998</v>
          </cell>
        </row>
        <row r="6">
          <cell r="B6" t="str">
            <v>k 31.12.2014</v>
          </cell>
          <cell r="C6">
            <v>725513.39975999994</v>
          </cell>
        </row>
        <row r="7">
          <cell r="B7" t="str">
            <v>k 31.12.2015</v>
          </cell>
          <cell r="C7">
            <v>702697.80602999998</v>
          </cell>
        </row>
        <row r="8">
          <cell r="B8" t="str">
            <v>k 31.12.2016</v>
          </cell>
          <cell r="C8">
            <v>786089.71756999998</v>
          </cell>
        </row>
        <row r="9">
          <cell r="B9" t="str">
            <v>k 31.1.2017</v>
          </cell>
          <cell r="C9">
            <v>833289.91683999996</v>
          </cell>
        </row>
        <row r="10">
          <cell r="B10" t="str">
            <v>k 28.2.2017</v>
          </cell>
          <cell r="C10">
            <v>816343.10699</v>
          </cell>
        </row>
        <row r="11">
          <cell r="B11" t="str">
            <v>k 31.3.2017</v>
          </cell>
          <cell r="C11">
            <v>821412.01731999998</v>
          </cell>
        </row>
        <row r="12">
          <cell r="B12" t="str">
            <v>k 30.4.2017</v>
          </cell>
          <cell r="C12">
            <v>845090.12509999995</v>
          </cell>
        </row>
        <row r="13">
          <cell r="B13" t="str">
            <v>k 31.5.2017</v>
          </cell>
          <cell r="C13">
            <v>849024.44480000006</v>
          </cell>
        </row>
        <row r="14">
          <cell r="B14" t="str">
            <v>k 30.6.2017</v>
          </cell>
          <cell r="C14">
            <v>869821.80935999996</v>
          </cell>
        </row>
        <row r="15">
          <cell r="B15" t="str">
            <v>k 31.7.2017</v>
          </cell>
          <cell r="C15">
            <v>912350.35708999995</v>
          </cell>
        </row>
        <row r="16">
          <cell r="B16" t="str">
            <v>k 31.8.2017</v>
          </cell>
          <cell r="C16">
            <v>891550.98485999997</v>
          </cell>
        </row>
        <row r="17">
          <cell r="B17" t="str">
            <v>k 30.9.2017</v>
          </cell>
          <cell r="C17">
            <v>906229.17359999998</v>
          </cell>
        </row>
        <row r="18">
          <cell r="B18" t="str">
            <v>k 31.10.2017</v>
          </cell>
          <cell r="C18">
            <v>879275.77771000005</v>
          </cell>
        </row>
        <row r="19">
          <cell r="B19" t="str">
            <v>k 30.11.2017</v>
          </cell>
          <cell r="C19">
            <v>884599.51558000001</v>
          </cell>
        </row>
        <row r="20">
          <cell r="B20" t="str">
            <v>k 31.12.2017</v>
          </cell>
          <cell r="C20">
            <v>878579.4663099997</v>
          </cell>
        </row>
        <row r="21">
          <cell r="B21" t="str">
            <v>k 31.1.2018</v>
          </cell>
          <cell r="C21">
            <v>930418.84599999979</v>
          </cell>
        </row>
        <row r="22">
          <cell r="B22" t="str">
            <v>k 28.2.2018</v>
          </cell>
          <cell r="C22">
            <v>923104.81296999997</v>
          </cell>
        </row>
        <row r="23">
          <cell r="B23" t="str">
            <v>k 31.3.2018</v>
          </cell>
          <cell r="C23">
            <v>922631.17377999995</v>
          </cell>
        </row>
        <row r="24">
          <cell r="B24" t="str">
            <v>k 30.4.2018</v>
          </cell>
          <cell r="C24">
            <v>914619.47531000001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7 a 2018"/>
      <sheetName val="Graf"/>
      <sheetName val="spolu 600+700 apríl 2018"/>
      <sheetName val="spolu 600 apríl 2018"/>
      <sheetName val="spolu 700 apríl 2018"/>
      <sheetName val="objed.a faktúry 17.5.2018"/>
      <sheetName val="SF prezentácia apríl 2018"/>
      <sheetName val="spolu 600+700 marec 2018"/>
      <sheetName val="spolu 600 marec 2018"/>
      <sheetName val="spolu 700 marec 2018"/>
      <sheetName val="objed.a faktúry 17.4.2018"/>
      <sheetName val="SF prezentácia marec 2018"/>
      <sheetName val="spolu 600+700 február 2018"/>
      <sheetName val="spolu 600 február 2018"/>
      <sheetName val="spolu 700 február 2018"/>
      <sheetName val="objed.a faktúry 15.3.2018"/>
      <sheetName val="pobočky 600 február 2018"/>
      <sheetName val="SF prezentácia február 2018"/>
      <sheetName val="pobočky 600 júl 2016"/>
      <sheetName val="Graf 2"/>
      <sheetName val="zdroj"/>
      <sheetName val="Graf1"/>
      <sheetName val="mzdy vzor"/>
      <sheetName val="vzor1"/>
      <sheetName val="SF 25.7.2016"/>
      <sheetName val="RO "/>
      <sheetName val="KV zdôvodnenie 8.6.2017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>
        <row r="8">
          <cell r="B8" t="str">
            <v xml:space="preserve"> Január </v>
          </cell>
          <cell r="C8" t="str">
            <v xml:space="preserve"> Február </v>
          </cell>
          <cell r="D8" t="str">
            <v>Marec</v>
          </cell>
          <cell r="E8" t="str">
            <v>Apríl</v>
          </cell>
        </row>
        <row r="9">
          <cell r="A9" t="str">
            <v>Správny fond v roku 2017</v>
          </cell>
          <cell r="B9">
            <v>8357394</v>
          </cell>
          <cell r="C9">
            <v>9552874</v>
          </cell>
          <cell r="D9">
            <v>10400710</v>
          </cell>
          <cell r="E9">
            <v>11014088</v>
          </cell>
        </row>
        <row r="10">
          <cell r="A10" t="str">
            <v>Správny fond v roku 2018</v>
          </cell>
          <cell r="B10">
            <v>8633836</v>
          </cell>
          <cell r="C10">
            <v>9901804</v>
          </cell>
          <cell r="D10">
            <v>10626706</v>
          </cell>
          <cell r="E10">
            <v>11269243</v>
          </cell>
        </row>
      </sheetData>
      <sheetData sheetId="28" refreshError="1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10">
          <cell r="B10" t="str">
            <v>príjmy od EAO spolu rok 2013</v>
          </cell>
          <cell r="C10">
            <v>451707</v>
          </cell>
          <cell r="D10">
            <v>453534</v>
          </cell>
          <cell r="E10">
            <v>443416</v>
          </cell>
          <cell r="F10">
            <v>477329</v>
          </cell>
          <cell r="G10">
            <v>480751</v>
          </cell>
          <cell r="H10">
            <v>482171</v>
          </cell>
          <cell r="I10">
            <v>509858</v>
          </cell>
          <cell r="J10">
            <v>489040</v>
          </cell>
          <cell r="K10">
            <v>481644</v>
          </cell>
          <cell r="L10">
            <v>497426</v>
          </cell>
          <cell r="M10">
            <v>486306</v>
          </cell>
          <cell r="N10">
            <v>599870</v>
          </cell>
        </row>
        <row r="11">
          <cell r="B11" t="str">
            <v>príjmy od EAO spolu rok 2014</v>
          </cell>
          <cell r="C11">
            <v>503984</v>
          </cell>
          <cell r="D11">
            <v>481528</v>
          </cell>
          <cell r="E11">
            <v>475858</v>
          </cell>
          <cell r="F11">
            <v>496840</v>
          </cell>
          <cell r="G11">
            <v>503765</v>
          </cell>
          <cell r="H11">
            <v>507774</v>
          </cell>
          <cell r="I11">
            <v>535491</v>
          </cell>
          <cell r="J11">
            <v>500166</v>
          </cell>
          <cell r="K11">
            <v>506783</v>
          </cell>
          <cell r="L11">
            <v>523153</v>
          </cell>
          <cell r="M11">
            <v>505122</v>
          </cell>
          <cell r="N11">
            <v>634410</v>
          </cell>
        </row>
        <row r="12">
          <cell r="B12" t="str">
            <v>príjmy od EAO spolu rok 2015</v>
          </cell>
          <cell r="C12">
            <v>518950</v>
          </cell>
          <cell r="D12">
            <v>506380</v>
          </cell>
          <cell r="E12">
            <v>512765</v>
          </cell>
          <cell r="F12">
            <v>524828</v>
          </cell>
          <cell r="G12">
            <v>528401</v>
          </cell>
          <cell r="H12">
            <v>545873</v>
          </cell>
          <cell r="I12">
            <v>568221</v>
          </cell>
          <cell r="J12">
            <v>546908</v>
          </cell>
          <cell r="K12">
            <v>537886</v>
          </cell>
          <cell r="L12">
            <v>546220</v>
          </cell>
          <cell r="M12">
            <v>554958</v>
          </cell>
          <cell r="N12">
            <v>683959</v>
          </cell>
        </row>
        <row r="14">
          <cell r="B14" t="str">
            <v>príjmy od EAO spolu rok 2016</v>
          </cell>
          <cell r="C14">
            <v>547507</v>
          </cell>
          <cell r="D14">
            <v>547353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rr príjmov od EAO spolu rok 2016</v>
          </cell>
          <cell r="C15">
            <v>531416.03660002141</v>
          </cell>
          <cell r="D15">
            <v>518899.65961161046</v>
          </cell>
          <cell r="E15">
            <v>527623.48541159567</v>
          </cell>
          <cell r="F15">
            <v>537591.44154362264</v>
          </cell>
          <cell r="G15">
            <v>542981.10865902225</v>
          </cell>
          <cell r="H15">
            <v>561408.84466933052</v>
          </cell>
          <cell r="I15">
            <v>585035.88209862774</v>
          </cell>
          <cell r="J15">
            <v>561184.37754552707</v>
          </cell>
          <cell r="K15">
            <v>552012.68977513106</v>
          </cell>
          <cell r="L15">
            <v>559603.50686731597</v>
          </cell>
          <cell r="M15">
            <v>568765.03598320007</v>
          </cell>
          <cell r="N15">
            <v>701839.08873499488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lu SMS+emaily"/>
      <sheetName val="SMS"/>
      <sheetName val="e-maily"/>
      <sheetName val="Slovné vyhodnotenie"/>
      <sheetName val="Hárok1"/>
    </sheetNames>
    <sheetDataSet>
      <sheetData sheetId="0">
        <row r="3">
          <cell r="E3" t="str">
            <v>Objem poistného, viažuceho sa k odoslaným SMS správam a e-mailom v Eur (zo stĺpca D)</v>
          </cell>
          <cell r="F3" t="str">
            <v>Uhradené poistné na základe upozornenia formou SMS správ a e-mailu v Eur</v>
          </cell>
        </row>
        <row r="4">
          <cell r="A4" t="str">
            <v>Január</v>
          </cell>
          <cell r="E4">
            <v>26503444.59</v>
          </cell>
          <cell r="F4">
            <v>3694938.77</v>
          </cell>
        </row>
        <row r="5">
          <cell r="A5" t="str">
            <v>Február</v>
          </cell>
          <cell r="E5">
            <v>21527114.02</v>
          </cell>
          <cell r="F5">
            <v>3094877.08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TENIE celkové"/>
      <sheetName val="Vyhodnotenie-pobočky"/>
      <sheetName val="SMS"/>
      <sheetName val="EMAIL"/>
      <sheetName val="Porovnanie s rokom 2017"/>
      <sheetName val="Porovnanie 3_2018 a 3_2018"/>
      <sheetName val="Slovné hodnotenie"/>
      <sheetName val="Hárok1"/>
      <sheetName val="Hárok2"/>
    </sheetNames>
    <sheetDataSet>
      <sheetData sheetId="0">
        <row r="3">
          <cell r="D3" t="str">
            <v xml:space="preserve"> Objem poistného, viažuceho sa k doručeným SMS a     e-maily v Eur</v>
          </cell>
          <cell r="E3" t="str">
            <v>Uhradené poistné na základe upozornenia formou SMS správ a e-mailu v Eur</v>
          </cell>
        </row>
        <row r="4">
          <cell r="A4" t="str">
            <v>Január</v>
          </cell>
          <cell r="D4">
            <v>2387824.62</v>
          </cell>
          <cell r="E4">
            <v>342038.79</v>
          </cell>
        </row>
        <row r="5">
          <cell r="A5" t="str">
            <v>Február</v>
          </cell>
          <cell r="D5">
            <v>2399628.4300000002</v>
          </cell>
          <cell r="E5">
            <v>390870.91</v>
          </cell>
        </row>
        <row r="6">
          <cell r="A6" t="str">
            <v>Marec</v>
          </cell>
          <cell r="D6">
            <v>2508830.79</v>
          </cell>
          <cell r="E6">
            <v>345989.86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opLeftCell="A13" workbookViewId="0">
      <selection activeCell="C36" sqref="C36"/>
    </sheetView>
  </sheetViews>
  <sheetFormatPr defaultColWidth="8" defaultRowHeight="15.75" x14ac:dyDescent="0.25"/>
  <cols>
    <col min="1" max="1" width="50.85546875" style="65" customWidth="1"/>
    <col min="2" max="2" width="17" style="65" customWidth="1"/>
    <col min="3" max="4" width="17" style="81" customWidth="1"/>
    <col min="5" max="5" width="18.5703125" style="65" customWidth="1"/>
    <col min="6" max="6" width="15.28515625" style="65" customWidth="1"/>
    <col min="7" max="8" width="10.28515625" style="65" customWidth="1"/>
    <col min="9" max="9" width="13.85546875" style="65" customWidth="1"/>
    <col min="10" max="10" width="8" style="65"/>
    <col min="11" max="11" width="10.140625" style="65" bestFit="1" customWidth="1"/>
    <col min="12" max="12" width="15" style="65" customWidth="1"/>
    <col min="13" max="16384" width="8" style="65"/>
  </cols>
  <sheetData>
    <row r="1" spans="1:10" ht="24.75" customHeight="1" x14ac:dyDescent="0.25">
      <c r="A1" s="190"/>
    </row>
    <row r="2" spans="1:10" ht="31.5" customHeight="1" x14ac:dyDescent="0.25"/>
    <row r="3" spans="1:10" ht="20.25" customHeight="1" x14ac:dyDescent="0.25">
      <c r="A3" s="192" t="s">
        <v>167</v>
      </c>
      <c r="B3" s="193"/>
      <c r="C3" s="194"/>
      <c r="D3" s="194"/>
      <c r="E3" s="195"/>
      <c r="F3" s="193"/>
    </row>
    <row r="4" spans="1:10" x14ac:dyDescent="0.25">
      <c r="B4" s="193"/>
      <c r="C4" s="194"/>
      <c r="D4" s="194"/>
      <c r="E4" s="193"/>
      <c r="F4" s="193"/>
    </row>
    <row r="5" spans="1:10" x14ac:dyDescent="0.25">
      <c r="A5" s="193"/>
      <c r="B5" s="193"/>
      <c r="C5" s="194"/>
      <c r="E5" s="196"/>
      <c r="I5" s="196" t="s">
        <v>3</v>
      </c>
    </row>
    <row r="6" spans="1:10" ht="54.75" customHeight="1" x14ac:dyDescent="0.25">
      <c r="A6" s="197" t="s">
        <v>1</v>
      </c>
      <c r="B6" s="198" t="s">
        <v>168</v>
      </c>
      <c r="C6" s="198" t="s">
        <v>169</v>
      </c>
      <c r="D6" s="198" t="s">
        <v>170</v>
      </c>
      <c r="E6" s="198" t="s">
        <v>161</v>
      </c>
      <c r="F6" s="198" t="s">
        <v>171</v>
      </c>
      <c r="G6" s="199" t="s">
        <v>172</v>
      </c>
      <c r="H6" s="199" t="s">
        <v>173</v>
      </c>
      <c r="I6" s="199" t="s">
        <v>174</v>
      </c>
    </row>
    <row r="7" spans="1:10" ht="14.25" customHeight="1" x14ac:dyDescent="0.25">
      <c r="A7" s="200" t="s">
        <v>0</v>
      </c>
      <c r="B7" s="200">
        <v>1</v>
      </c>
      <c r="C7" s="201">
        <v>2</v>
      </c>
      <c r="D7" s="201">
        <v>3</v>
      </c>
      <c r="E7" s="200">
        <v>4</v>
      </c>
      <c r="F7" s="200">
        <v>5</v>
      </c>
      <c r="G7" s="202">
        <v>6</v>
      </c>
      <c r="H7" s="202">
        <v>7</v>
      </c>
      <c r="I7" s="202">
        <v>8</v>
      </c>
    </row>
    <row r="8" spans="1:10" x14ac:dyDescent="0.25">
      <c r="A8" s="203" t="s">
        <v>175</v>
      </c>
      <c r="B8" s="204"/>
      <c r="C8" s="205"/>
      <c r="D8" s="205"/>
      <c r="E8" s="204"/>
      <c r="F8" s="204"/>
      <c r="G8" s="206"/>
      <c r="H8" s="206"/>
      <c r="I8" s="206"/>
    </row>
    <row r="9" spans="1:10" x14ac:dyDescent="0.25">
      <c r="A9" s="206" t="s">
        <v>176</v>
      </c>
      <c r="B9" s="207">
        <v>7747444</v>
      </c>
      <c r="C9" s="207">
        <v>7997210</v>
      </c>
      <c r="D9" s="207">
        <v>7937062</v>
      </c>
      <c r="E9" s="207">
        <v>2530781</v>
      </c>
      <c r="F9" s="207">
        <v>2535268</v>
      </c>
      <c r="G9" s="208">
        <v>31.701906039731359</v>
      </c>
      <c r="H9" s="208">
        <v>100.17729704782832</v>
      </c>
      <c r="I9" s="207">
        <v>4487</v>
      </c>
      <c r="J9" s="191"/>
    </row>
    <row r="10" spans="1:10" x14ac:dyDescent="0.25">
      <c r="A10" s="206" t="s">
        <v>177</v>
      </c>
      <c r="B10" s="207">
        <v>415325</v>
      </c>
      <c r="C10" s="207">
        <v>255392</v>
      </c>
      <c r="D10" s="207">
        <v>187000</v>
      </c>
      <c r="E10" s="207">
        <v>106411</v>
      </c>
      <c r="F10" s="207">
        <v>85131</v>
      </c>
      <c r="G10" s="208">
        <v>33.333463851647664</v>
      </c>
      <c r="H10" s="208">
        <v>80.00206745543224</v>
      </c>
      <c r="I10" s="207">
        <v>-21280</v>
      </c>
      <c r="J10" s="191"/>
    </row>
    <row r="11" spans="1:10" x14ac:dyDescent="0.25">
      <c r="A11" s="206" t="s">
        <v>178</v>
      </c>
      <c r="B11" s="207">
        <v>7710844</v>
      </c>
      <c r="C11" s="207">
        <v>7989682</v>
      </c>
      <c r="D11" s="207">
        <v>8071704</v>
      </c>
      <c r="E11" s="207">
        <v>2665085</v>
      </c>
      <c r="F11" s="207">
        <v>2679481</v>
      </c>
      <c r="G11" s="208">
        <v>33.536766544650966</v>
      </c>
      <c r="H11" s="208">
        <v>100.54017038856171</v>
      </c>
      <c r="I11" s="207">
        <v>14396</v>
      </c>
      <c r="J11" s="191"/>
    </row>
    <row r="12" spans="1:10" x14ac:dyDescent="0.25">
      <c r="A12" s="206" t="s">
        <v>179</v>
      </c>
      <c r="B12" s="207">
        <v>36600</v>
      </c>
      <c r="C12" s="207">
        <v>7528</v>
      </c>
      <c r="D12" s="207">
        <v>-134642</v>
      </c>
      <c r="E12" s="207">
        <v>-134304</v>
      </c>
      <c r="F12" s="207">
        <v>-144213</v>
      </c>
      <c r="G12" s="209" t="s">
        <v>91</v>
      </c>
      <c r="H12" s="208">
        <v>107.378037884203</v>
      </c>
      <c r="I12" s="207">
        <v>-9909</v>
      </c>
      <c r="J12" s="191"/>
    </row>
    <row r="13" spans="1:10" x14ac:dyDescent="0.25">
      <c r="A13" s="206" t="s">
        <v>180</v>
      </c>
      <c r="B13" s="207">
        <v>529108</v>
      </c>
      <c r="C13" s="207">
        <v>515027</v>
      </c>
      <c r="D13" s="207">
        <v>565708</v>
      </c>
      <c r="E13" s="207">
        <v>515027</v>
      </c>
      <c r="F13" s="207">
        <v>565708</v>
      </c>
      <c r="G13" s="208">
        <v>109.84045496643866</v>
      </c>
      <c r="H13" s="208">
        <v>109.84045496643866</v>
      </c>
      <c r="I13" s="207">
        <v>50681</v>
      </c>
      <c r="J13" s="191"/>
    </row>
    <row r="14" spans="1:10" x14ac:dyDescent="0.25">
      <c r="A14" s="206" t="s">
        <v>181</v>
      </c>
      <c r="B14" s="207">
        <v>565708</v>
      </c>
      <c r="C14" s="207">
        <v>522555</v>
      </c>
      <c r="D14" s="207">
        <v>431066</v>
      </c>
      <c r="E14" s="207">
        <v>380723</v>
      </c>
      <c r="F14" s="207">
        <v>421495</v>
      </c>
      <c r="G14" s="208">
        <v>80.660408952167714</v>
      </c>
      <c r="H14" s="208">
        <v>110.70909821576316</v>
      </c>
      <c r="I14" s="207">
        <v>40772</v>
      </c>
      <c r="J14" s="191"/>
    </row>
    <row r="15" spans="1:10" x14ac:dyDescent="0.25">
      <c r="A15" s="206" t="s">
        <v>182</v>
      </c>
      <c r="B15" s="207">
        <v>8276552</v>
      </c>
      <c r="C15" s="207">
        <v>8512237</v>
      </c>
      <c r="D15" s="207">
        <v>8502770</v>
      </c>
      <c r="E15" s="207">
        <v>3045808</v>
      </c>
      <c r="F15" s="207">
        <v>3100976</v>
      </c>
      <c r="G15" s="208">
        <v>36.429624786058</v>
      </c>
      <c r="H15" s="208">
        <v>101.81127635097155</v>
      </c>
      <c r="I15" s="207">
        <v>55168</v>
      </c>
      <c r="J15" s="191"/>
    </row>
    <row r="16" spans="1:10" x14ac:dyDescent="0.25">
      <c r="A16" s="206"/>
      <c r="B16" s="207"/>
      <c r="C16" s="207"/>
      <c r="D16" s="207"/>
      <c r="E16" s="207"/>
      <c r="F16" s="207"/>
      <c r="G16" s="210"/>
      <c r="H16" s="210"/>
      <c r="I16" s="211"/>
      <c r="J16" s="191"/>
    </row>
    <row r="17" spans="1:12" x14ac:dyDescent="0.25">
      <c r="A17" s="212" t="s">
        <v>183</v>
      </c>
      <c r="B17" s="213">
        <v>7747444</v>
      </c>
      <c r="C17" s="213">
        <v>7997210</v>
      </c>
      <c r="D17" s="213">
        <v>7937062</v>
      </c>
      <c r="E17" s="213">
        <v>2530781</v>
      </c>
      <c r="F17" s="213">
        <v>2535268</v>
      </c>
      <c r="G17" s="208">
        <v>31.701906039731359</v>
      </c>
      <c r="H17" s="208">
        <v>100.17729704782832</v>
      </c>
      <c r="I17" s="207">
        <v>4487</v>
      </c>
      <c r="J17" s="191"/>
      <c r="K17" s="191"/>
    </row>
    <row r="18" spans="1:12" x14ac:dyDescent="0.25">
      <c r="A18" s="206" t="s">
        <v>184</v>
      </c>
      <c r="B18" s="207">
        <v>7288942</v>
      </c>
      <c r="C18" s="207">
        <v>7703498</v>
      </c>
      <c r="D18" s="207">
        <v>7710685</v>
      </c>
      <c r="E18" s="207">
        <v>2411214</v>
      </c>
      <c r="F18" s="207">
        <v>2434768</v>
      </c>
      <c r="G18" s="208">
        <v>31.606005479588621</v>
      </c>
      <c r="H18" s="208">
        <v>100.97685232418192</v>
      </c>
      <c r="I18" s="207">
        <v>23554</v>
      </c>
      <c r="J18" s="191"/>
      <c r="K18" s="191"/>
      <c r="L18" s="191"/>
    </row>
    <row r="19" spans="1:12" x14ac:dyDescent="0.25">
      <c r="A19" s="206" t="s">
        <v>185</v>
      </c>
      <c r="B19" s="207">
        <v>632293</v>
      </c>
      <c r="C19" s="207">
        <v>644641</v>
      </c>
      <c r="D19" s="207">
        <v>677954</v>
      </c>
      <c r="E19" s="207">
        <v>201866</v>
      </c>
      <c r="F19" s="207">
        <v>215812</v>
      </c>
      <c r="G19" s="208">
        <v>33.477858218760517</v>
      </c>
      <c r="H19" s="208">
        <v>106.90854329109409</v>
      </c>
      <c r="I19" s="207">
        <v>13946</v>
      </c>
      <c r="J19" s="191"/>
    </row>
    <row r="20" spans="1:12" x14ac:dyDescent="0.25">
      <c r="A20" s="206" t="s">
        <v>186</v>
      </c>
      <c r="B20" s="207">
        <v>3643754</v>
      </c>
      <c r="C20" s="207">
        <v>3872644</v>
      </c>
      <c r="D20" s="207">
        <v>3824000</v>
      </c>
      <c r="E20" s="207">
        <v>1212407</v>
      </c>
      <c r="F20" s="207">
        <v>1193997</v>
      </c>
      <c r="G20" s="208">
        <v>30.831571401863943</v>
      </c>
      <c r="H20" s="208">
        <v>98.48153301655303</v>
      </c>
      <c r="I20" s="207">
        <v>-18410</v>
      </c>
      <c r="J20" s="191"/>
    </row>
    <row r="21" spans="1:12" x14ac:dyDescent="0.25">
      <c r="A21" s="206" t="s">
        <v>187</v>
      </c>
      <c r="B21" s="207">
        <v>1329152</v>
      </c>
      <c r="C21" s="207">
        <v>1415921</v>
      </c>
      <c r="D21" s="207">
        <v>1418946</v>
      </c>
      <c r="E21" s="207">
        <v>442972</v>
      </c>
      <c r="F21" s="207">
        <v>449812</v>
      </c>
      <c r="G21" s="208">
        <v>31.768156556757049</v>
      </c>
      <c r="H21" s="208">
        <v>101.54411565516557</v>
      </c>
      <c r="I21" s="207">
        <v>6840</v>
      </c>
      <c r="J21" s="191"/>
    </row>
    <row r="22" spans="1:12" x14ac:dyDescent="0.25">
      <c r="A22" s="206" t="s">
        <v>188</v>
      </c>
      <c r="B22" s="207">
        <v>172235</v>
      </c>
      <c r="C22" s="207">
        <v>189621</v>
      </c>
      <c r="D22" s="207">
        <v>180712</v>
      </c>
      <c r="E22" s="207">
        <v>59307</v>
      </c>
      <c r="F22" s="207">
        <v>59342</v>
      </c>
      <c r="G22" s="208">
        <v>31.295056982085317</v>
      </c>
      <c r="H22" s="208">
        <v>100.05901495607601</v>
      </c>
      <c r="I22" s="207">
        <v>35</v>
      </c>
      <c r="J22" s="191"/>
    </row>
    <row r="23" spans="1:12" x14ac:dyDescent="0.25">
      <c r="A23" s="214" t="s">
        <v>189</v>
      </c>
      <c r="B23" s="207">
        <v>42602</v>
      </c>
      <c r="C23" s="207">
        <v>46582</v>
      </c>
      <c r="D23" s="207">
        <v>44250</v>
      </c>
      <c r="E23" s="207">
        <v>14569</v>
      </c>
      <c r="F23" s="207">
        <v>14666</v>
      </c>
      <c r="G23" s="208">
        <v>31.484264308101839</v>
      </c>
      <c r="H23" s="208">
        <v>100.66579724071659</v>
      </c>
      <c r="I23" s="207">
        <v>97</v>
      </c>
      <c r="J23" s="191"/>
    </row>
    <row r="24" spans="1:12" x14ac:dyDescent="0.25">
      <c r="A24" s="206" t="s">
        <v>190</v>
      </c>
      <c r="B24" s="207">
        <v>396775</v>
      </c>
      <c r="C24" s="207">
        <v>405962</v>
      </c>
      <c r="D24" s="207">
        <v>423847</v>
      </c>
      <c r="E24" s="207">
        <v>126995</v>
      </c>
      <c r="F24" s="207">
        <v>135798</v>
      </c>
      <c r="G24" s="208">
        <v>33.450914124967362</v>
      </c>
      <c r="H24" s="208">
        <v>106.93176896728218</v>
      </c>
      <c r="I24" s="207">
        <v>8803</v>
      </c>
      <c r="J24" s="191"/>
    </row>
    <row r="25" spans="1:12" x14ac:dyDescent="0.25">
      <c r="A25" s="206" t="s">
        <v>191</v>
      </c>
      <c r="B25" s="207">
        <v>1072131</v>
      </c>
      <c r="C25" s="207">
        <v>1128127</v>
      </c>
      <c r="D25" s="207">
        <v>1140976</v>
      </c>
      <c r="E25" s="207">
        <v>353098</v>
      </c>
      <c r="F25" s="207">
        <v>365341</v>
      </c>
      <c r="G25" s="208">
        <v>32.384740370543383</v>
      </c>
      <c r="H25" s="208">
        <v>103.46730935887487</v>
      </c>
      <c r="I25" s="207">
        <v>12243</v>
      </c>
      <c r="J25" s="191"/>
    </row>
    <row r="26" spans="1:12" x14ac:dyDescent="0.25">
      <c r="A26" s="206" t="s">
        <v>192</v>
      </c>
      <c r="B26" s="207">
        <v>16494</v>
      </c>
      <c r="C26" s="207">
        <v>16303</v>
      </c>
      <c r="D26" s="207">
        <v>16493</v>
      </c>
      <c r="E26" s="207">
        <v>6285</v>
      </c>
      <c r="F26" s="207">
        <v>5318</v>
      </c>
      <c r="G26" s="208">
        <v>32.619763233760658</v>
      </c>
      <c r="H26" s="208">
        <v>84.614160700079552</v>
      </c>
      <c r="I26" s="207">
        <v>-967</v>
      </c>
      <c r="J26" s="191"/>
    </row>
    <row r="27" spans="1:12" x14ac:dyDescent="0.25">
      <c r="A27" s="206" t="s">
        <v>84</v>
      </c>
      <c r="B27" s="207">
        <v>22360</v>
      </c>
      <c r="C27" s="207">
        <v>16856</v>
      </c>
      <c r="D27" s="207">
        <v>17484</v>
      </c>
      <c r="E27" s="207">
        <v>5265</v>
      </c>
      <c r="F27" s="207">
        <v>8991</v>
      </c>
      <c r="G27" s="208">
        <v>53.340056953013757</v>
      </c>
      <c r="H27" s="208">
        <v>170.76923076923077</v>
      </c>
      <c r="I27" s="207">
        <v>3726</v>
      </c>
      <c r="J27" s="191"/>
    </row>
    <row r="28" spans="1:12" x14ac:dyDescent="0.25">
      <c r="A28" s="206" t="s">
        <v>193</v>
      </c>
      <c r="B28" s="207">
        <v>4323</v>
      </c>
      <c r="C28" s="207">
        <v>5161</v>
      </c>
      <c r="D28" s="207">
        <v>5400</v>
      </c>
      <c r="E28" s="207">
        <v>1606</v>
      </c>
      <c r="F28" s="207">
        <v>1060</v>
      </c>
      <c r="G28" s="208">
        <v>20.538655299360588</v>
      </c>
      <c r="H28" s="208">
        <v>66.002490660024904</v>
      </c>
      <c r="I28" s="207">
        <v>-546</v>
      </c>
      <c r="J28" s="191"/>
    </row>
    <row r="29" spans="1:12" x14ac:dyDescent="0.25">
      <c r="A29" s="206" t="s">
        <v>194</v>
      </c>
      <c r="B29" s="207">
        <v>415325</v>
      </c>
      <c r="C29" s="207">
        <v>255392</v>
      </c>
      <c r="D29" s="207">
        <v>187000</v>
      </c>
      <c r="E29" s="207">
        <v>106411</v>
      </c>
      <c r="F29" s="207">
        <v>85131</v>
      </c>
      <c r="G29" s="208">
        <v>33.333463851647664</v>
      </c>
      <c r="H29" s="208">
        <v>80.00206745543224</v>
      </c>
      <c r="I29" s="207">
        <v>-21280</v>
      </c>
      <c r="J29" s="191"/>
    </row>
    <row r="30" spans="1:12" x14ac:dyDescent="0.25">
      <c r="A30" s="215"/>
      <c r="B30" s="211"/>
      <c r="C30" s="211"/>
      <c r="D30" s="211"/>
      <c r="E30" s="211"/>
      <c r="F30" s="211"/>
      <c r="G30" s="210"/>
      <c r="H30" s="210"/>
      <c r="I30" s="211"/>
      <c r="J30" s="191"/>
    </row>
    <row r="31" spans="1:12" x14ac:dyDescent="0.25">
      <c r="A31" s="212" t="s">
        <v>195</v>
      </c>
      <c r="B31" s="213">
        <v>7710844</v>
      </c>
      <c r="C31" s="213">
        <v>7989682</v>
      </c>
      <c r="D31" s="213">
        <v>8071704</v>
      </c>
      <c r="E31" s="213">
        <v>2665085</v>
      </c>
      <c r="F31" s="213">
        <v>2679481</v>
      </c>
      <c r="G31" s="208">
        <v>33.536766544650966</v>
      </c>
      <c r="H31" s="208">
        <v>100.54017038856171</v>
      </c>
      <c r="I31" s="207">
        <v>14396</v>
      </c>
      <c r="J31" s="191"/>
    </row>
    <row r="32" spans="1:12" x14ac:dyDescent="0.25">
      <c r="A32" s="206" t="s">
        <v>196</v>
      </c>
      <c r="B32" s="207">
        <v>7560181</v>
      </c>
      <c r="C32" s="207">
        <v>7881832</v>
      </c>
      <c r="D32" s="207">
        <v>7907840</v>
      </c>
      <c r="E32" s="207">
        <v>2620517</v>
      </c>
      <c r="F32" s="207">
        <v>2639049</v>
      </c>
      <c r="G32" s="208">
        <v>33.482685243735212</v>
      </c>
      <c r="H32" s="208">
        <v>100.70718869597106</v>
      </c>
      <c r="I32" s="207">
        <v>18532</v>
      </c>
      <c r="J32" s="191"/>
    </row>
    <row r="33" spans="1:10" x14ac:dyDescent="0.25">
      <c r="A33" s="206" t="s">
        <v>7</v>
      </c>
      <c r="B33" s="207">
        <v>564812</v>
      </c>
      <c r="C33" s="207">
        <v>604152</v>
      </c>
      <c r="D33" s="207">
        <v>631550</v>
      </c>
      <c r="E33" s="207">
        <v>209795</v>
      </c>
      <c r="F33" s="207">
        <v>222089</v>
      </c>
      <c r="G33" s="208">
        <v>36.760451012328019</v>
      </c>
      <c r="H33" s="208">
        <v>105.86000619652518</v>
      </c>
      <c r="I33" s="207">
        <v>12294</v>
      </c>
      <c r="J33" s="191"/>
    </row>
    <row r="34" spans="1:10" x14ac:dyDescent="0.25">
      <c r="A34" s="206" t="s">
        <v>13</v>
      </c>
      <c r="B34" s="207">
        <v>5838508</v>
      </c>
      <c r="C34" s="207">
        <v>6095626</v>
      </c>
      <c r="D34" s="207">
        <v>6095626</v>
      </c>
      <c r="E34" s="207">
        <v>2014550</v>
      </c>
      <c r="F34" s="207">
        <v>2028676</v>
      </c>
      <c r="G34" s="208">
        <v>33.280847611057503</v>
      </c>
      <c r="H34" s="208">
        <v>100.70119877888362</v>
      </c>
      <c r="I34" s="207">
        <v>14126</v>
      </c>
      <c r="J34" s="191"/>
    </row>
    <row r="35" spans="1:10" x14ac:dyDescent="0.25">
      <c r="A35" s="206" t="s">
        <v>20</v>
      </c>
      <c r="B35" s="207">
        <v>927753</v>
      </c>
      <c r="C35" s="207">
        <v>951104</v>
      </c>
      <c r="D35" s="207">
        <v>951104</v>
      </c>
      <c r="E35" s="207">
        <v>318845</v>
      </c>
      <c r="F35" s="207">
        <v>309378</v>
      </c>
      <c r="G35" s="208">
        <v>32.528303949936074</v>
      </c>
      <c r="H35" s="208">
        <v>97.030845708729956</v>
      </c>
      <c r="I35" s="207">
        <v>-9467</v>
      </c>
      <c r="J35" s="191"/>
    </row>
    <row r="36" spans="1:10" x14ac:dyDescent="0.25">
      <c r="A36" s="206" t="s">
        <v>25</v>
      </c>
      <c r="B36" s="207">
        <v>48425</v>
      </c>
      <c r="C36" s="207">
        <v>53304</v>
      </c>
      <c r="D36" s="207">
        <v>50575</v>
      </c>
      <c r="E36" s="207">
        <v>17796</v>
      </c>
      <c r="F36" s="207">
        <v>16644</v>
      </c>
      <c r="G36" s="208">
        <v>31.224673570463757</v>
      </c>
      <c r="H36" s="208">
        <v>93.526635198921099</v>
      </c>
      <c r="I36" s="207">
        <v>-1152</v>
      </c>
      <c r="J36" s="191"/>
    </row>
    <row r="37" spans="1:10" x14ac:dyDescent="0.25">
      <c r="A37" s="206" t="s">
        <v>39</v>
      </c>
      <c r="B37" s="207">
        <v>13028</v>
      </c>
      <c r="C37" s="207">
        <v>14745</v>
      </c>
      <c r="D37" s="207">
        <v>16084</v>
      </c>
      <c r="E37" s="207">
        <v>4895</v>
      </c>
      <c r="F37" s="207">
        <v>5717</v>
      </c>
      <c r="G37" s="208">
        <v>38.77246524245507</v>
      </c>
      <c r="H37" s="208">
        <v>116.79264555669052</v>
      </c>
      <c r="I37" s="207">
        <v>822</v>
      </c>
      <c r="J37" s="191"/>
    </row>
    <row r="38" spans="1:10" x14ac:dyDescent="0.25">
      <c r="A38" s="206" t="s">
        <v>43</v>
      </c>
      <c r="B38" s="207">
        <v>167655</v>
      </c>
      <c r="C38" s="207">
        <v>162901</v>
      </c>
      <c r="D38" s="207">
        <v>162901</v>
      </c>
      <c r="E38" s="207">
        <v>54636</v>
      </c>
      <c r="F38" s="207">
        <v>56545</v>
      </c>
      <c r="G38" s="208">
        <v>34.711266351956091</v>
      </c>
      <c r="H38" s="208">
        <v>103.494033238158</v>
      </c>
      <c r="I38" s="207">
        <v>1909</v>
      </c>
      <c r="J38" s="191"/>
    </row>
    <row r="39" spans="1:10" x14ac:dyDescent="0.25">
      <c r="A39" s="206" t="s">
        <v>197</v>
      </c>
      <c r="B39" s="207">
        <v>150663</v>
      </c>
      <c r="C39" s="207">
        <v>107850</v>
      </c>
      <c r="D39" s="207">
        <v>163864</v>
      </c>
      <c r="E39" s="207">
        <v>44568</v>
      </c>
      <c r="F39" s="207">
        <v>40432</v>
      </c>
      <c r="G39" s="208">
        <v>37.489105238757539</v>
      </c>
      <c r="H39" s="208">
        <v>90.719798958894273</v>
      </c>
      <c r="I39" s="207">
        <v>-4136</v>
      </c>
      <c r="J39" s="191"/>
    </row>
    <row r="40" spans="1:10" x14ac:dyDescent="0.25">
      <c r="A40" s="215"/>
      <c r="B40" s="215"/>
      <c r="C40" s="215"/>
      <c r="D40" s="215"/>
      <c r="E40" s="215"/>
      <c r="F40" s="215"/>
      <c r="G40" s="215"/>
      <c r="H40" s="215"/>
      <c r="I40" s="215"/>
      <c r="J40" s="191"/>
    </row>
    <row r="41" spans="1:10" x14ac:dyDescent="0.25">
      <c r="A41" s="216" t="s">
        <v>197</v>
      </c>
      <c r="B41" s="216"/>
      <c r="C41" s="216"/>
      <c r="D41" s="216"/>
      <c r="E41" s="216"/>
      <c r="F41" s="216"/>
      <c r="G41" s="217"/>
      <c r="H41" s="217"/>
      <c r="I41" s="213"/>
      <c r="J41" s="191"/>
    </row>
    <row r="42" spans="1:10" x14ac:dyDescent="0.25">
      <c r="A42" s="218" t="s">
        <v>198</v>
      </c>
      <c r="B42" s="219">
        <v>177613</v>
      </c>
      <c r="C42" s="219">
        <v>187417</v>
      </c>
      <c r="D42" s="219">
        <v>187635</v>
      </c>
      <c r="E42" s="219">
        <v>58679</v>
      </c>
      <c r="F42" s="219">
        <v>58824</v>
      </c>
      <c r="G42" s="208">
        <v>31.386693843141227</v>
      </c>
      <c r="H42" s="208">
        <v>100.24710714224851</v>
      </c>
      <c r="I42" s="207">
        <v>145</v>
      </c>
      <c r="J42" s="191"/>
    </row>
    <row r="43" spans="1:10" x14ac:dyDescent="0.25">
      <c r="A43" s="218" t="s">
        <v>199</v>
      </c>
      <c r="B43" s="219">
        <v>150663</v>
      </c>
      <c r="C43" s="219">
        <v>107850</v>
      </c>
      <c r="D43" s="219">
        <v>163864</v>
      </c>
      <c r="E43" s="219">
        <v>44568</v>
      </c>
      <c r="F43" s="219">
        <v>40432</v>
      </c>
      <c r="G43" s="208">
        <v>37.489105238757539</v>
      </c>
      <c r="H43" s="208">
        <v>90.719798958894273</v>
      </c>
      <c r="I43" s="207">
        <v>-4136</v>
      </c>
      <c r="J43" s="191"/>
    </row>
    <row r="44" spans="1:10" x14ac:dyDescent="0.25">
      <c r="A44" s="206" t="s">
        <v>179</v>
      </c>
      <c r="B44" s="219">
        <v>26950</v>
      </c>
      <c r="C44" s="219">
        <v>79567</v>
      </c>
      <c r="D44" s="219">
        <v>23771</v>
      </c>
      <c r="E44" s="219">
        <v>14111</v>
      </c>
      <c r="F44" s="219">
        <v>18392</v>
      </c>
      <c r="G44" s="208">
        <v>23.115110535774882</v>
      </c>
      <c r="H44" s="208">
        <v>130.33803415774926</v>
      </c>
      <c r="I44" s="207">
        <v>4281</v>
      </c>
      <c r="J44" s="191"/>
    </row>
    <row r="45" spans="1:10" x14ac:dyDescent="0.25">
      <c r="A45" s="206" t="s">
        <v>180</v>
      </c>
      <c r="B45" s="219">
        <v>0</v>
      </c>
      <c r="C45" s="219">
        <v>0</v>
      </c>
      <c r="D45" s="219">
        <v>0</v>
      </c>
      <c r="E45" s="219">
        <v>0</v>
      </c>
      <c r="F45" s="219">
        <v>26950</v>
      </c>
      <c r="G45" s="208">
        <v>0</v>
      </c>
      <c r="H45" s="208">
        <v>0</v>
      </c>
      <c r="I45" s="207">
        <v>26950</v>
      </c>
      <c r="J45" s="191"/>
    </row>
    <row r="46" spans="1:10" x14ac:dyDescent="0.25">
      <c r="A46" s="215" t="s">
        <v>181</v>
      </c>
      <c r="B46" s="220">
        <v>26950</v>
      </c>
      <c r="C46" s="220">
        <v>79567</v>
      </c>
      <c r="D46" s="220">
        <v>23771</v>
      </c>
      <c r="E46" s="220">
        <v>14111</v>
      </c>
      <c r="F46" s="220">
        <v>45342</v>
      </c>
      <c r="G46" s="210">
        <v>56.985936380660327</v>
      </c>
      <c r="H46" s="221" t="s">
        <v>91</v>
      </c>
      <c r="I46" s="211">
        <v>31231</v>
      </c>
      <c r="J46" s="191"/>
    </row>
    <row r="48" spans="1:10" x14ac:dyDescent="0.25">
      <c r="A48" s="222" t="s">
        <v>200</v>
      </c>
    </row>
    <row r="49" spans="1:4" x14ac:dyDescent="0.25">
      <c r="A49" s="18"/>
      <c r="C49" s="65"/>
      <c r="D49" s="65"/>
    </row>
  </sheetData>
  <phoneticPr fontId="28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8"/>
  <sheetViews>
    <sheetView zoomScale="80" zoomScaleNormal="80" workbookViewId="0">
      <selection activeCell="C5" sqref="C5"/>
    </sheetView>
  </sheetViews>
  <sheetFormatPr defaultRowHeight="15" x14ac:dyDescent="0.25"/>
  <cols>
    <col min="1" max="1" width="19.140625" style="339" customWidth="1"/>
    <col min="2" max="2" width="17.85546875" style="339" customWidth="1"/>
    <col min="3" max="3" width="26.28515625" style="339" customWidth="1"/>
    <col min="4" max="4" width="17.85546875" style="339" customWidth="1"/>
    <col min="5" max="253" width="9.140625" style="339"/>
    <col min="254" max="254" width="19.140625" style="339" customWidth="1"/>
    <col min="255" max="257" width="17.85546875" style="339" customWidth="1"/>
    <col min="258" max="509" width="9.140625" style="339"/>
    <col min="510" max="510" width="19.140625" style="339" customWidth="1"/>
    <col min="511" max="513" width="17.85546875" style="339" customWidth="1"/>
    <col min="514" max="765" width="9.140625" style="339"/>
    <col min="766" max="766" width="19.140625" style="339" customWidth="1"/>
    <col min="767" max="769" width="17.85546875" style="339" customWidth="1"/>
    <col min="770" max="1021" width="9.140625" style="339"/>
    <col min="1022" max="1022" width="19.140625" style="339" customWidth="1"/>
    <col min="1023" max="1025" width="17.85546875" style="339" customWidth="1"/>
    <col min="1026" max="1277" width="9.140625" style="339"/>
    <col min="1278" max="1278" width="19.140625" style="339" customWidth="1"/>
    <col min="1279" max="1281" width="17.85546875" style="339" customWidth="1"/>
    <col min="1282" max="1533" width="9.140625" style="339"/>
    <col min="1534" max="1534" width="19.140625" style="339" customWidth="1"/>
    <col min="1535" max="1537" width="17.85546875" style="339" customWidth="1"/>
    <col min="1538" max="1789" width="9.140625" style="339"/>
    <col min="1790" max="1790" width="19.140625" style="339" customWidth="1"/>
    <col min="1791" max="1793" width="17.85546875" style="339" customWidth="1"/>
    <col min="1794" max="2045" width="9.140625" style="339"/>
    <col min="2046" max="2046" width="19.140625" style="339" customWidth="1"/>
    <col min="2047" max="2049" width="17.85546875" style="339" customWidth="1"/>
    <col min="2050" max="2301" width="9.140625" style="339"/>
    <col min="2302" max="2302" width="19.140625" style="339" customWidth="1"/>
    <col min="2303" max="2305" width="17.85546875" style="339" customWidth="1"/>
    <col min="2306" max="2557" width="9.140625" style="339"/>
    <col min="2558" max="2558" width="19.140625" style="339" customWidth="1"/>
    <col min="2559" max="2561" width="17.85546875" style="339" customWidth="1"/>
    <col min="2562" max="2813" width="9.140625" style="339"/>
    <col min="2814" max="2814" width="19.140625" style="339" customWidth="1"/>
    <col min="2815" max="2817" width="17.85546875" style="339" customWidth="1"/>
    <col min="2818" max="3069" width="9.140625" style="339"/>
    <col min="3070" max="3070" width="19.140625" style="339" customWidth="1"/>
    <col min="3071" max="3073" width="17.85546875" style="339" customWidth="1"/>
    <col min="3074" max="3325" width="9.140625" style="339"/>
    <col min="3326" max="3326" width="19.140625" style="339" customWidth="1"/>
    <col min="3327" max="3329" width="17.85546875" style="339" customWidth="1"/>
    <col min="3330" max="3581" width="9.140625" style="339"/>
    <col min="3582" max="3582" width="19.140625" style="339" customWidth="1"/>
    <col min="3583" max="3585" width="17.85546875" style="339" customWidth="1"/>
    <col min="3586" max="3837" width="9.140625" style="339"/>
    <col min="3838" max="3838" width="19.140625" style="339" customWidth="1"/>
    <col min="3839" max="3841" width="17.85546875" style="339" customWidth="1"/>
    <col min="3842" max="4093" width="9.140625" style="339"/>
    <col min="4094" max="4094" width="19.140625" style="339" customWidth="1"/>
    <col min="4095" max="4097" width="17.85546875" style="339" customWidth="1"/>
    <col min="4098" max="4349" width="9.140625" style="339"/>
    <col min="4350" max="4350" width="19.140625" style="339" customWidth="1"/>
    <col min="4351" max="4353" width="17.85546875" style="339" customWidth="1"/>
    <col min="4354" max="4605" width="9.140625" style="339"/>
    <col min="4606" max="4606" width="19.140625" style="339" customWidth="1"/>
    <col min="4607" max="4609" width="17.85546875" style="339" customWidth="1"/>
    <col min="4610" max="4861" width="9.140625" style="339"/>
    <col min="4862" max="4862" width="19.140625" style="339" customWidth="1"/>
    <col min="4863" max="4865" width="17.85546875" style="339" customWidth="1"/>
    <col min="4866" max="5117" width="9.140625" style="339"/>
    <col min="5118" max="5118" width="19.140625" style="339" customWidth="1"/>
    <col min="5119" max="5121" width="17.85546875" style="339" customWidth="1"/>
    <col min="5122" max="5373" width="9.140625" style="339"/>
    <col min="5374" max="5374" width="19.140625" style="339" customWidth="1"/>
    <col min="5375" max="5377" width="17.85546875" style="339" customWidth="1"/>
    <col min="5378" max="5629" width="9.140625" style="339"/>
    <col min="5630" max="5630" width="19.140625" style="339" customWidth="1"/>
    <col min="5631" max="5633" width="17.85546875" style="339" customWidth="1"/>
    <col min="5634" max="5885" width="9.140625" style="339"/>
    <col min="5886" max="5886" width="19.140625" style="339" customWidth="1"/>
    <col min="5887" max="5889" width="17.85546875" style="339" customWidth="1"/>
    <col min="5890" max="6141" width="9.140625" style="339"/>
    <col min="6142" max="6142" width="19.140625" style="339" customWidth="1"/>
    <col min="6143" max="6145" width="17.85546875" style="339" customWidth="1"/>
    <col min="6146" max="6397" width="9.140625" style="339"/>
    <col min="6398" max="6398" width="19.140625" style="339" customWidth="1"/>
    <col min="6399" max="6401" width="17.85546875" style="339" customWidth="1"/>
    <col min="6402" max="6653" width="9.140625" style="339"/>
    <col min="6654" max="6654" width="19.140625" style="339" customWidth="1"/>
    <col min="6655" max="6657" width="17.85546875" style="339" customWidth="1"/>
    <col min="6658" max="6909" width="9.140625" style="339"/>
    <col min="6910" max="6910" width="19.140625" style="339" customWidth="1"/>
    <col min="6911" max="6913" width="17.85546875" style="339" customWidth="1"/>
    <col min="6914" max="7165" width="9.140625" style="339"/>
    <col min="7166" max="7166" width="19.140625" style="339" customWidth="1"/>
    <col min="7167" max="7169" width="17.85546875" style="339" customWidth="1"/>
    <col min="7170" max="7421" width="9.140625" style="339"/>
    <col min="7422" max="7422" width="19.140625" style="339" customWidth="1"/>
    <col min="7423" max="7425" width="17.85546875" style="339" customWidth="1"/>
    <col min="7426" max="7677" width="9.140625" style="339"/>
    <col min="7678" max="7678" width="19.140625" style="339" customWidth="1"/>
    <col min="7679" max="7681" width="17.85546875" style="339" customWidth="1"/>
    <col min="7682" max="7933" width="9.140625" style="339"/>
    <col min="7934" max="7934" width="19.140625" style="339" customWidth="1"/>
    <col min="7935" max="7937" width="17.85546875" style="339" customWidth="1"/>
    <col min="7938" max="8189" width="9.140625" style="339"/>
    <col min="8190" max="8190" width="19.140625" style="339" customWidth="1"/>
    <col min="8191" max="8193" width="17.85546875" style="339" customWidth="1"/>
    <col min="8194" max="8445" width="9.140625" style="339"/>
    <col min="8446" max="8446" width="19.140625" style="339" customWidth="1"/>
    <col min="8447" max="8449" width="17.85546875" style="339" customWidth="1"/>
    <col min="8450" max="8701" width="9.140625" style="339"/>
    <col min="8702" max="8702" width="19.140625" style="339" customWidth="1"/>
    <col min="8703" max="8705" width="17.85546875" style="339" customWidth="1"/>
    <col min="8706" max="8957" width="9.140625" style="339"/>
    <col min="8958" max="8958" width="19.140625" style="339" customWidth="1"/>
    <col min="8959" max="8961" width="17.85546875" style="339" customWidth="1"/>
    <col min="8962" max="9213" width="9.140625" style="339"/>
    <col min="9214" max="9214" width="19.140625" style="339" customWidth="1"/>
    <col min="9215" max="9217" width="17.85546875" style="339" customWidth="1"/>
    <col min="9218" max="9469" width="9.140625" style="339"/>
    <col min="9470" max="9470" width="19.140625" style="339" customWidth="1"/>
    <col min="9471" max="9473" width="17.85546875" style="339" customWidth="1"/>
    <col min="9474" max="9725" width="9.140625" style="339"/>
    <col min="9726" max="9726" width="19.140625" style="339" customWidth="1"/>
    <col min="9727" max="9729" width="17.85546875" style="339" customWidth="1"/>
    <col min="9730" max="9981" width="9.140625" style="339"/>
    <col min="9982" max="9982" width="19.140625" style="339" customWidth="1"/>
    <col min="9983" max="9985" width="17.85546875" style="339" customWidth="1"/>
    <col min="9986" max="10237" width="9.140625" style="339"/>
    <col min="10238" max="10238" width="19.140625" style="339" customWidth="1"/>
    <col min="10239" max="10241" width="17.85546875" style="339" customWidth="1"/>
    <col min="10242" max="10493" width="9.140625" style="339"/>
    <col min="10494" max="10494" width="19.140625" style="339" customWidth="1"/>
    <col min="10495" max="10497" width="17.85546875" style="339" customWidth="1"/>
    <col min="10498" max="10749" width="9.140625" style="339"/>
    <col min="10750" max="10750" width="19.140625" style="339" customWidth="1"/>
    <col min="10751" max="10753" width="17.85546875" style="339" customWidth="1"/>
    <col min="10754" max="11005" width="9.140625" style="339"/>
    <col min="11006" max="11006" width="19.140625" style="339" customWidth="1"/>
    <col min="11007" max="11009" width="17.85546875" style="339" customWidth="1"/>
    <col min="11010" max="11261" width="9.140625" style="339"/>
    <col min="11262" max="11262" width="19.140625" style="339" customWidth="1"/>
    <col min="11263" max="11265" width="17.85546875" style="339" customWidth="1"/>
    <col min="11266" max="11517" width="9.140625" style="339"/>
    <col min="11518" max="11518" width="19.140625" style="339" customWidth="1"/>
    <col min="11519" max="11521" width="17.85546875" style="339" customWidth="1"/>
    <col min="11522" max="11773" width="9.140625" style="339"/>
    <col min="11774" max="11774" width="19.140625" style="339" customWidth="1"/>
    <col min="11775" max="11777" width="17.85546875" style="339" customWidth="1"/>
    <col min="11778" max="12029" width="9.140625" style="339"/>
    <col min="12030" max="12030" width="19.140625" style="339" customWidth="1"/>
    <col min="12031" max="12033" width="17.85546875" style="339" customWidth="1"/>
    <col min="12034" max="12285" width="9.140625" style="339"/>
    <col min="12286" max="12286" width="19.140625" style="339" customWidth="1"/>
    <col min="12287" max="12289" width="17.85546875" style="339" customWidth="1"/>
    <col min="12290" max="12541" width="9.140625" style="339"/>
    <col min="12542" max="12542" width="19.140625" style="339" customWidth="1"/>
    <col min="12543" max="12545" width="17.85546875" style="339" customWidth="1"/>
    <col min="12546" max="12797" width="9.140625" style="339"/>
    <col min="12798" max="12798" width="19.140625" style="339" customWidth="1"/>
    <col min="12799" max="12801" width="17.85546875" style="339" customWidth="1"/>
    <col min="12802" max="13053" width="9.140625" style="339"/>
    <col min="13054" max="13054" width="19.140625" style="339" customWidth="1"/>
    <col min="13055" max="13057" width="17.85546875" style="339" customWidth="1"/>
    <col min="13058" max="13309" width="9.140625" style="339"/>
    <col min="13310" max="13310" width="19.140625" style="339" customWidth="1"/>
    <col min="13311" max="13313" width="17.85546875" style="339" customWidth="1"/>
    <col min="13314" max="13565" width="9.140625" style="339"/>
    <col min="13566" max="13566" width="19.140625" style="339" customWidth="1"/>
    <col min="13567" max="13569" width="17.85546875" style="339" customWidth="1"/>
    <col min="13570" max="13821" width="9.140625" style="339"/>
    <col min="13822" max="13822" width="19.140625" style="339" customWidth="1"/>
    <col min="13823" max="13825" width="17.85546875" style="339" customWidth="1"/>
    <col min="13826" max="14077" width="9.140625" style="339"/>
    <col min="14078" max="14078" width="19.140625" style="339" customWidth="1"/>
    <col min="14079" max="14081" width="17.85546875" style="339" customWidth="1"/>
    <col min="14082" max="14333" width="9.140625" style="339"/>
    <col min="14334" max="14334" width="19.140625" style="339" customWidth="1"/>
    <col min="14335" max="14337" width="17.85546875" style="339" customWidth="1"/>
    <col min="14338" max="14589" width="9.140625" style="339"/>
    <col min="14590" max="14590" width="19.140625" style="339" customWidth="1"/>
    <col min="14591" max="14593" width="17.85546875" style="339" customWidth="1"/>
    <col min="14594" max="14845" width="9.140625" style="339"/>
    <col min="14846" max="14846" width="19.140625" style="339" customWidth="1"/>
    <col min="14847" max="14849" width="17.85546875" style="339" customWidth="1"/>
    <col min="14850" max="15101" width="9.140625" style="339"/>
    <col min="15102" max="15102" width="19.140625" style="339" customWidth="1"/>
    <col min="15103" max="15105" width="17.85546875" style="339" customWidth="1"/>
    <col min="15106" max="15357" width="9.140625" style="339"/>
    <col min="15358" max="15358" width="19.140625" style="339" customWidth="1"/>
    <col min="15359" max="15361" width="17.85546875" style="339" customWidth="1"/>
    <col min="15362" max="15613" width="9.140625" style="339"/>
    <col min="15614" max="15614" width="19.140625" style="339" customWidth="1"/>
    <col min="15615" max="15617" width="17.85546875" style="339" customWidth="1"/>
    <col min="15618" max="15869" width="9.140625" style="339"/>
    <col min="15870" max="15870" width="19.140625" style="339" customWidth="1"/>
    <col min="15871" max="15873" width="17.85546875" style="339" customWidth="1"/>
    <col min="15874" max="16125" width="9.140625" style="339"/>
    <col min="16126" max="16126" width="19.140625" style="339" customWidth="1"/>
    <col min="16127" max="16129" width="17.85546875" style="339" customWidth="1"/>
    <col min="16130" max="16384" width="9.140625" style="339"/>
  </cols>
  <sheetData>
    <row r="1" spans="1:4" x14ac:dyDescent="0.25">
      <c r="D1" s="340"/>
    </row>
    <row r="2" spans="1:4" x14ac:dyDescent="0.25">
      <c r="A2" s="341"/>
      <c r="B2" s="341"/>
      <c r="C2" s="341"/>
      <c r="D2" s="341"/>
    </row>
    <row r="3" spans="1:4" ht="39.75" customHeight="1" x14ac:dyDescent="0.25">
      <c r="A3" s="738" t="s">
        <v>336</v>
      </c>
      <c r="B3" s="738"/>
      <c r="C3" s="738"/>
      <c r="D3" s="738"/>
    </row>
    <row r="4" spans="1:4" ht="72" customHeight="1" x14ac:dyDescent="0.25">
      <c r="A4" s="336" t="s">
        <v>337</v>
      </c>
      <c r="B4" s="95" t="s">
        <v>338</v>
      </c>
      <c r="C4" s="95" t="s">
        <v>339</v>
      </c>
      <c r="D4" s="95" t="s">
        <v>340</v>
      </c>
    </row>
    <row r="5" spans="1:4" ht="35.25" customHeight="1" x14ac:dyDescent="0.25">
      <c r="A5" s="337">
        <v>43131</v>
      </c>
      <c r="B5" s="338">
        <v>286</v>
      </c>
      <c r="C5" s="338">
        <v>441.15706</v>
      </c>
      <c r="D5" s="338">
        <v>7.9544100000000002</v>
      </c>
    </row>
    <row r="6" spans="1:4" ht="30" customHeight="1" x14ac:dyDescent="0.25">
      <c r="A6" s="337" t="s">
        <v>341</v>
      </c>
      <c r="B6" s="338">
        <v>557</v>
      </c>
      <c r="C6" s="338">
        <v>1019.3742699999999</v>
      </c>
      <c r="D6" s="338">
        <v>70.183720000000022</v>
      </c>
    </row>
    <row r="7" spans="1:4" ht="28.5" customHeight="1" x14ac:dyDescent="0.25">
      <c r="A7" s="337">
        <v>43190</v>
      </c>
      <c r="B7" s="338">
        <v>813</v>
      </c>
      <c r="C7" s="338">
        <v>1632.1926899999996</v>
      </c>
      <c r="D7" s="338">
        <v>156.7564099999999</v>
      </c>
    </row>
    <row r="8" spans="1:4" ht="24.75" customHeight="1" x14ac:dyDescent="0.25">
      <c r="A8" s="332">
        <v>43220</v>
      </c>
      <c r="B8" s="338">
        <v>1030</v>
      </c>
      <c r="C8" s="338">
        <v>2130.7828500000001</v>
      </c>
      <c r="D8" s="338">
        <v>251.99481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47"/>
  <sheetViews>
    <sheetView showGridLines="0" zoomScale="70" zoomScaleNormal="70" workbookViewId="0">
      <selection activeCell="B36" sqref="B36:D36"/>
    </sheetView>
  </sheetViews>
  <sheetFormatPr defaultRowHeight="15" customHeight="1" x14ac:dyDescent="0.2"/>
  <cols>
    <col min="1" max="1" width="16" style="343" customWidth="1"/>
    <col min="2" max="2" width="16.85546875" style="343" customWidth="1"/>
    <col min="3" max="3" width="18.7109375" style="343" customWidth="1"/>
    <col min="4" max="4" width="74" style="343" customWidth="1"/>
    <col min="5" max="5" width="13.7109375" style="343" customWidth="1"/>
    <col min="6" max="6" width="16.85546875" style="343" customWidth="1"/>
    <col min="7" max="7" width="15.85546875" style="343" customWidth="1"/>
    <col min="8" max="8" width="15.5703125" style="343" customWidth="1"/>
    <col min="9" max="9" width="17" style="342" customWidth="1"/>
    <col min="10" max="10" width="18" style="342" customWidth="1"/>
    <col min="11" max="11" width="9.140625" style="342"/>
    <col min="12" max="12" width="12" style="343" customWidth="1"/>
    <col min="13" max="256" width="9.140625" style="343"/>
    <col min="257" max="257" width="16" style="343" customWidth="1"/>
    <col min="258" max="258" width="16.85546875" style="343" customWidth="1"/>
    <col min="259" max="259" width="17.5703125" style="343" bestFit="1" customWidth="1"/>
    <col min="260" max="260" width="60.7109375" style="343" customWidth="1"/>
    <col min="261" max="261" width="10" style="343" bestFit="1" customWidth="1"/>
    <col min="262" max="262" width="16.85546875" style="343" customWidth="1"/>
    <col min="263" max="263" width="15.85546875" style="343" customWidth="1"/>
    <col min="264" max="264" width="15.5703125" style="343" customWidth="1"/>
    <col min="265" max="265" width="13.28515625" style="343" customWidth="1"/>
    <col min="266" max="512" width="9.140625" style="343"/>
    <col min="513" max="513" width="16" style="343" customWidth="1"/>
    <col min="514" max="514" width="16.85546875" style="343" customWidth="1"/>
    <col min="515" max="515" width="17.5703125" style="343" bestFit="1" customWidth="1"/>
    <col min="516" max="516" width="60.7109375" style="343" customWidth="1"/>
    <col min="517" max="517" width="10" style="343" bestFit="1" customWidth="1"/>
    <col min="518" max="518" width="16.85546875" style="343" customWidth="1"/>
    <col min="519" max="519" width="15.85546875" style="343" customWidth="1"/>
    <col min="520" max="520" width="15.5703125" style="343" customWidth="1"/>
    <col min="521" max="521" width="13.28515625" style="343" customWidth="1"/>
    <col min="522" max="768" width="9.140625" style="343"/>
    <col min="769" max="769" width="16" style="343" customWidth="1"/>
    <col min="770" max="770" width="16.85546875" style="343" customWidth="1"/>
    <col min="771" max="771" width="17.5703125" style="343" bestFit="1" customWidth="1"/>
    <col min="772" max="772" width="60.7109375" style="343" customWidth="1"/>
    <col min="773" max="773" width="10" style="343" bestFit="1" customWidth="1"/>
    <col min="774" max="774" width="16.85546875" style="343" customWidth="1"/>
    <col min="775" max="775" width="15.85546875" style="343" customWidth="1"/>
    <col min="776" max="776" width="15.5703125" style="343" customWidth="1"/>
    <col min="777" max="777" width="13.28515625" style="343" customWidth="1"/>
    <col min="778" max="1024" width="9.140625" style="343"/>
    <col min="1025" max="1025" width="16" style="343" customWidth="1"/>
    <col min="1026" max="1026" width="16.85546875" style="343" customWidth="1"/>
    <col min="1027" max="1027" width="17.5703125" style="343" bestFit="1" customWidth="1"/>
    <col min="1028" max="1028" width="60.7109375" style="343" customWidth="1"/>
    <col min="1029" max="1029" width="10" style="343" bestFit="1" customWidth="1"/>
    <col min="1030" max="1030" width="16.85546875" style="343" customWidth="1"/>
    <col min="1031" max="1031" width="15.85546875" style="343" customWidth="1"/>
    <col min="1032" max="1032" width="15.5703125" style="343" customWidth="1"/>
    <col min="1033" max="1033" width="13.28515625" style="343" customWidth="1"/>
    <col min="1034" max="1280" width="9.140625" style="343"/>
    <col min="1281" max="1281" width="16" style="343" customWidth="1"/>
    <col min="1282" max="1282" width="16.85546875" style="343" customWidth="1"/>
    <col min="1283" max="1283" width="17.5703125" style="343" bestFit="1" customWidth="1"/>
    <col min="1284" max="1284" width="60.7109375" style="343" customWidth="1"/>
    <col min="1285" max="1285" width="10" style="343" bestFit="1" customWidth="1"/>
    <col min="1286" max="1286" width="16.85546875" style="343" customWidth="1"/>
    <col min="1287" max="1287" width="15.85546875" style="343" customWidth="1"/>
    <col min="1288" max="1288" width="15.5703125" style="343" customWidth="1"/>
    <col min="1289" max="1289" width="13.28515625" style="343" customWidth="1"/>
    <col min="1290" max="1536" width="9.140625" style="343"/>
    <col min="1537" max="1537" width="16" style="343" customWidth="1"/>
    <col min="1538" max="1538" width="16.85546875" style="343" customWidth="1"/>
    <col min="1539" max="1539" width="17.5703125" style="343" bestFit="1" customWidth="1"/>
    <col min="1540" max="1540" width="60.7109375" style="343" customWidth="1"/>
    <col min="1541" max="1541" width="10" style="343" bestFit="1" customWidth="1"/>
    <col min="1542" max="1542" width="16.85546875" style="343" customWidth="1"/>
    <col min="1543" max="1543" width="15.85546875" style="343" customWidth="1"/>
    <col min="1544" max="1544" width="15.5703125" style="343" customWidth="1"/>
    <col min="1545" max="1545" width="13.28515625" style="343" customWidth="1"/>
    <col min="1546" max="1792" width="9.140625" style="343"/>
    <col min="1793" max="1793" width="16" style="343" customWidth="1"/>
    <col min="1794" max="1794" width="16.85546875" style="343" customWidth="1"/>
    <col min="1795" max="1795" width="17.5703125" style="343" bestFit="1" customWidth="1"/>
    <col min="1796" max="1796" width="60.7109375" style="343" customWidth="1"/>
    <col min="1797" max="1797" width="10" style="343" bestFit="1" customWidth="1"/>
    <col min="1798" max="1798" width="16.85546875" style="343" customWidth="1"/>
    <col min="1799" max="1799" width="15.85546875" style="343" customWidth="1"/>
    <col min="1800" max="1800" width="15.5703125" style="343" customWidth="1"/>
    <col min="1801" max="1801" width="13.28515625" style="343" customWidth="1"/>
    <col min="1802" max="2048" width="9.140625" style="343"/>
    <col min="2049" max="2049" width="16" style="343" customWidth="1"/>
    <col min="2050" max="2050" width="16.85546875" style="343" customWidth="1"/>
    <col min="2051" max="2051" width="17.5703125" style="343" bestFit="1" customWidth="1"/>
    <col min="2052" max="2052" width="60.7109375" style="343" customWidth="1"/>
    <col min="2053" max="2053" width="10" style="343" bestFit="1" customWidth="1"/>
    <col min="2054" max="2054" width="16.85546875" style="343" customWidth="1"/>
    <col min="2055" max="2055" width="15.85546875" style="343" customWidth="1"/>
    <col min="2056" max="2056" width="15.5703125" style="343" customWidth="1"/>
    <col min="2057" max="2057" width="13.28515625" style="343" customWidth="1"/>
    <col min="2058" max="2304" width="9.140625" style="343"/>
    <col min="2305" max="2305" width="16" style="343" customWidth="1"/>
    <col min="2306" max="2306" width="16.85546875" style="343" customWidth="1"/>
    <col min="2307" max="2307" width="17.5703125" style="343" bestFit="1" customWidth="1"/>
    <col min="2308" max="2308" width="60.7109375" style="343" customWidth="1"/>
    <col min="2309" max="2309" width="10" style="343" bestFit="1" customWidth="1"/>
    <col min="2310" max="2310" width="16.85546875" style="343" customWidth="1"/>
    <col min="2311" max="2311" width="15.85546875" style="343" customWidth="1"/>
    <col min="2312" max="2312" width="15.5703125" style="343" customWidth="1"/>
    <col min="2313" max="2313" width="13.28515625" style="343" customWidth="1"/>
    <col min="2314" max="2560" width="9.140625" style="343"/>
    <col min="2561" max="2561" width="16" style="343" customWidth="1"/>
    <col min="2562" max="2562" width="16.85546875" style="343" customWidth="1"/>
    <col min="2563" max="2563" width="17.5703125" style="343" bestFit="1" customWidth="1"/>
    <col min="2564" max="2564" width="60.7109375" style="343" customWidth="1"/>
    <col min="2565" max="2565" width="10" style="343" bestFit="1" customWidth="1"/>
    <col min="2566" max="2566" width="16.85546875" style="343" customWidth="1"/>
    <col min="2567" max="2567" width="15.85546875" style="343" customWidth="1"/>
    <col min="2568" max="2568" width="15.5703125" style="343" customWidth="1"/>
    <col min="2569" max="2569" width="13.28515625" style="343" customWidth="1"/>
    <col min="2570" max="2816" width="9.140625" style="343"/>
    <col min="2817" max="2817" width="16" style="343" customWidth="1"/>
    <col min="2818" max="2818" width="16.85546875" style="343" customWidth="1"/>
    <col min="2819" max="2819" width="17.5703125" style="343" bestFit="1" customWidth="1"/>
    <col min="2820" max="2820" width="60.7109375" style="343" customWidth="1"/>
    <col min="2821" max="2821" width="10" style="343" bestFit="1" customWidth="1"/>
    <col min="2822" max="2822" width="16.85546875" style="343" customWidth="1"/>
    <col min="2823" max="2823" width="15.85546875" style="343" customWidth="1"/>
    <col min="2824" max="2824" width="15.5703125" style="343" customWidth="1"/>
    <col min="2825" max="2825" width="13.28515625" style="343" customWidth="1"/>
    <col min="2826" max="3072" width="9.140625" style="343"/>
    <col min="3073" max="3073" width="16" style="343" customWidth="1"/>
    <col min="3074" max="3074" width="16.85546875" style="343" customWidth="1"/>
    <col min="3075" max="3075" width="17.5703125" style="343" bestFit="1" customWidth="1"/>
    <col min="3076" max="3076" width="60.7109375" style="343" customWidth="1"/>
    <col min="3077" max="3077" width="10" style="343" bestFit="1" customWidth="1"/>
    <col min="3078" max="3078" width="16.85546875" style="343" customWidth="1"/>
    <col min="3079" max="3079" width="15.85546875" style="343" customWidth="1"/>
    <col min="3080" max="3080" width="15.5703125" style="343" customWidth="1"/>
    <col min="3081" max="3081" width="13.28515625" style="343" customWidth="1"/>
    <col min="3082" max="3328" width="9.140625" style="343"/>
    <col min="3329" max="3329" width="16" style="343" customWidth="1"/>
    <col min="3330" max="3330" width="16.85546875" style="343" customWidth="1"/>
    <col min="3331" max="3331" width="17.5703125" style="343" bestFit="1" customWidth="1"/>
    <col min="3332" max="3332" width="60.7109375" style="343" customWidth="1"/>
    <col min="3333" max="3333" width="10" style="343" bestFit="1" customWidth="1"/>
    <col min="3334" max="3334" width="16.85546875" style="343" customWidth="1"/>
    <col min="3335" max="3335" width="15.85546875" style="343" customWidth="1"/>
    <col min="3336" max="3336" width="15.5703125" style="343" customWidth="1"/>
    <col min="3337" max="3337" width="13.28515625" style="343" customWidth="1"/>
    <col min="3338" max="3584" width="9.140625" style="343"/>
    <col min="3585" max="3585" width="16" style="343" customWidth="1"/>
    <col min="3586" max="3586" width="16.85546875" style="343" customWidth="1"/>
    <col min="3587" max="3587" width="17.5703125" style="343" bestFit="1" customWidth="1"/>
    <col min="3588" max="3588" width="60.7109375" style="343" customWidth="1"/>
    <col min="3589" max="3589" width="10" style="343" bestFit="1" customWidth="1"/>
    <col min="3590" max="3590" width="16.85546875" style="343" customWidth="1"/>
    <col min="3591" max="3591" width="15.85546875" style="343" customWidth="1"/>
    <col min="3592" max="3592" width="15.5703125" style="343" customWidth="1"/>
    <col min="3593" max="3593" width="13.28515625" style="343" customWidth="1"/>
    <col min="3594" max="3840" width="9.140625" style="343"/>
    <col min="3841" max="3841" width="16" style="343" customWidth="1"/>
    <col min="3842" max="3842" width="16.85546875" style="343" customWidth="1"/>
    <col min="3843" max="3843" width="17.5703125" style="343" bestFit="1" customWidth="1"/>
    <col min="3844" max="3844" width="60.7109375" style="343" customWidth="1"/>
    <col min="3845" max="3845" width="10" style="343" bestFit="1" customWidth="1"/>
    <col min="3846" max="3846" width="16.85546875" style="343" customWidth="1"/>
    <col min="3847" max="3847" width="15.85546875" style="343" customWidth="1"/>
    <col min="3848" max="3848" width="15.5703125" style="343" customWidth="1"/>
    <col min="3849" max="3849" width="13.28515625" style="343" customWidth="1"/>
    <col min="3850" max="4096" width="9.140625" style="343"/>
    <col min="4097" max="4097" width="16" style="343" customWidth="1"/>
    <col min="4098" max="4098" width="16.85546875" style="343" customWidth="1"/>
    <col min="4099" max="4099" width="17.5703125" style="343" bestFit="1" customWidth="1"/>
    <col min="4100" max="4100" width="60.7109375" style="343" customWidth="1"/>
    <col min="4101" max="4101" width="10" style="343" bestFit="1" customWidth="1"/>
    <col min="4102" max="4102" width="16.85546875" style="343" customWidth="1"/>
    <col min="4103" max="4103" width="15.85546875" style="343" customWidth="1"/>
    <col min="4104" max="4104" width="15.5703125" style="343" customWidth="1"/>
    <col min="4105" max="4105" width="13.28515625" style="343" customWidth="1"/>
    <col min="4106" max="4352" width="9.140625" style="343"/>
    <col min="4353" max="4353" width="16" style="343" customWidth="1"/>
    <col min="4354" max="4354" width="16.85546875" style="343" customWidth="1"/>
    <col min="4355" max="4355" width="17.5703125" style="343" bestFit="1" customWidth="1"/>
    <col min="4356" max="4356" width="60.7109375" style="343" customWidth="1"/>
    <col min="4357" max="4357" width="10" style="343" bestFit="1" customWidth="1"/>
    <col min="4358" max="4358" width="16.85546875" style="343" customWidth="1"/>
    <col min="4359" max="4359" width="15.85546875" style="343" customWidth="1"/>
    <col min="4360" max="4360" width="15.5703125" style="343" customWidth="1"/>
    <col min="4361" max="4361" width="13.28515625" style="343" customWidth="1"/>
    <col min="4362" max="4608" width="9.140625" style="343"/>
    <col min="4609" max="4609" width="16" style="343" customWidth="1"/>
    <col min="4610" max="4610" width="16.85546875" style="343" customWidth="1"/>
    <col min="4611" max="4611" width="17.5703125" style="343" bestFit="1" customWidth="1"/>
    <col min="4612" max="4612" width="60.7109375" style="343" customWidth="1"/>
    <col min="4613" max="4613" width="10" style="343" bestFit="1" customWidth="1"/>
    <col min="4614" max="4614" width="16.85546875" style="343" customWidth="1"/>
    <col min="4615" max="4615" width="15.85546875" style="343" customWidth="1"/>
    <col min="4616" max="4616" width="15.5703125" style="343" customWidth="1"/>
    <col min="4617" max="4617" width="13.28515625" style="343" customWidth="1"/>
    <col min="4618" max="4864" width="9.140625" style="343"/>
    <col min="4865" max="4865" width="16" style="343" customWidth="1"/>
    <col min="4866" max="4866" width="16.85546875" style="343" customWidth="1"/>
    <col min="4867" max="4867" width="17.5703125" style="343" bestFit="1" customWidth="1"/>
    <col min="4868" max="4868" width="60.7109375" style="343" customWidth="1"/>
    <col min="4869" max="4869" width="10" style="343" bestFit="1" customWidth="1"/>
    <col min="4870" max="4870" width="16.85546875" style="343" customWidth="1"/>
    <col min="4871" max="4871" width="15.85546875" style="343" customWidth="1"/>
    <col min="4872" max="4872" width="15.5703125" style="343" customWidth="1"/>
    <col min="4873" max="4873" width="13.28515625" style="343" customWidth="1"/>
    <col min="4874" max="5120" width="9.140625" style="343"/>
    <col min="5121" max="5121" width="16" style="343" customWidth="1"/>
    <col min="5122" max="5122" width="16.85546875" style="343" customWidth="1"/>
    <col min="5123" max="5123" width="17.5703125" style="343" bestFit="1" customWidth="1"/>
    <col min="5124" max="5124" width="60.7109375" style="343" customWidth="1"/>
    <col min="5125" max="5125" width="10" style="343" bestFit="1" customWidth="1"/>
    <col min="5126" max="5126" width="16.85546875" style="343" customWidth="1"/>
    <col min="5127" max="5127" width="15.85546875" style="343" customWidth="1"/>
    <col min="5128" max="5128" width="15.5703125" style="343" customWidth="1"/>
    <col min="5129" max="5129" width="13.28515625" style="343" customWidth="1"/>
    <col min="5130" max="5376" width="9.140625" style="343"/>
    <col min="5377" max="5377" width="16" style="343" customWidth="1"/>
    <col min="5378" max="5378" width="16.85546875" style="343" customWidth="1"/>
    <col min="5379" max="5379" width="17.5703125" style="343" bestFit="1" customWidth="1"/>
    <col min="5380" max="5380" width="60.7109375" style="343" customWidth="1"/>
    <col min="5381" max="5381" width="10" style="343" bestFit="1" customWidth="1"/>
    <col min="5382" max="5382" width="16.85546875" style="343" customWidth="1"/>
    <col min="5383" max="5383" width="15.85546875" style="343" customWidth="1"/>
    <col min="5384" max="5384" width="15.5703125" style="343" customWidth="1"/>
    <col min="5385" max="5385" width="13.28515625" style="343" customWidth="1"/>
    <col min="5386" max="5632" width="9.140625" style="343"/>
    <col min="5633" max="5633" width="16" style="343" customWidth="1"/>
    <col min="5634" max="5634" width="16.85546875" style="343" customWidth="1"/>
    <col min="5635" max="5635" width="17.5703125" style="343" bestFit="1" customWidth="1"/>
    <col min="5636" max="5636" width="60.7109375" style="343" customWidth="1"/>
    <col min="5637" max="5637" width="10" style="343" bestFit="1" customWidth="1"/>
    <col min="5638" max="5638" width="16.85546875" style="343" customWidth="1"/>
    <col min="5639" max="5639" width="15.85546875" style="343" customWidth="1"/>
    <col min="5640" max="5640" width="15.5703125" style="343" customWidth="1"/>
    <col min="5641" max="5641" width="13.28515625" style="343" customWidth="1"/>
    <col min="5642" max="5888" width="9.140625" style="343"/>
    <col min="5889" max="5889" width="16" style="343" customWidth="1"/>
    <col min="5890" max="5890" width="16.85546875" style="343" customWidth="1"/>
    <col min="5891" max="5891" width="17.5703125" style="343" bestFit="1" customWidth="1"/>
    <col min="5892" max="5892" width="60.7109375" style="343" customWidth="1"/>
    <col min="5893" max="5893" width="10" style="343" bestFit="1" customWidth="1"/>
    <col min="5894" max="5894" width="16.85546875" style="343" customWidth="1"/>
    <col min="5895" max="5895" width="15.85546875" style="343" customWidth="1"/>
    <col min="5896" max="5896" width="15.5703125" style="343" customWidth="1"/>
    <col min="5897" max="5897" width="13.28515625" style="343" customWidth="1"/>
    <col min="5898" max="6144" width="9.140625" style="343"/>
    <col min="6145" max="6145" width="16" style="343" customWidth="1"/>
    <col min="6146" max="6146" width="16.85546875" style="343" customWidth="1"/>
    <col min="6147" max="6147" width="17.5703125" style="343" bestFit="1" customWidth="1"/>
    <col min="6148" max="6148" width="60.7109375" style="343" customWidth="1"/>
    <col min="6149" max="6149" width="10" style="343" bestFit="1" customWidth="1"/>
    <col min="6150" max="6150" width="16.85546875" style="343" customWidth="1"/>
    <col min="6151" max="6151" width="15.85546875" style="343" customWidth="1"/>
    <col min="6152" max="6152" width="15.5703125" style="343" customWidth="1"/>
    <col min="6153" max="6153" width="13.28515625" style="343" customWidth="1"/>
    <col min="6154" max="6400" width="9.140625" style="343"/>
    <col min="6401" max="6401" width="16" style="343" customWidth="1"/>
    <col min="6402" max="6402" width="16.85546875" style="343" customWidth="1"/>
    <col min="6403" max="6403" width="17.5703125" style="343" bestFit="1" customWidth="1"/>
    <col min="6404" max="6404" width="60.7109375" style="343" customWidth="1"/>
    <col min="6405" max="6405" width="10" style="343" bestFit="1" customWidth="1"/>
    <col min="6406" max="6406" width="16.85546875" style="343" customWidth="1"/>
    <col min="6407" max="6407" width="15.85546875" style="343" customWidth="1"/>
    <col min="6408" max="6408" width="15.5703125" style="343" customWidth="1"/>
    <col min="6409" max="6409" width="13.28515625" style="343" customWidth="1"/>
    <col min="6410" max="6656" width="9.140625" style="343"/>
    <col min="6657" max="6657" width="16" style="343" customWidth="1"/>
    <col min="6658" max="6658" width="16.85546875" style="343" customWidth="1"/>
    <col min="6659" max="6659" width="17.5703125" style="343" bestFit="1" customWidth="1"/>
    <col min="6660" max="6660" width="60.7109375" style="343" customWidth="1"/>
    <col min="6661" max="6661" width="10" style="343" bestFit="1" customWidth="1"/>
    <col min="6662" max="6662" width="16.85546875" style="343" customWidth="1"/>
    <col min="6663" max="6663" width="15.85546875" style="343" customWidth="1"/>
    <col min="6664" max="6664" width="15.5703125" style="343" customWidth="1"/>
    <col min="6665" max="6665" width="13.28515625" style="343" customWidth="1"/>
    <col min="6666" max="6912" width="9.140625" style="343"/>
    <col min="6913" max="6913" width="16" style="343" customWidth="1"/>
    <col min="6914" max="6914" width="16.85546875" style="343" customWidth="1"/>
    <col min="6915" max="6915" width="17.5703125" style="343" bestFit="1" customWidth="1"/>
    <col min="6916" max="6916" width="60.7109375" style="343" customWidth="1"/>
    <col min="6917" max="6917" width="10" style="343" bestFit="1" customWidth="1"/>
    <col min="6918" max="6918" width="16.85546875" style="343" customWidth="1"/>
    <col min="6919" max="6919" width="15.85546875" style="343" customWidth="1"/>
    <col min="6920" max="6920" width="15.5703125" style="343" customWidth="1"/>
    <col min="6921" max="6921" width="13.28515625" style="343" customWidth="1"/>
    <col min="6922" max="7168" width="9.140625" style="343"/>
    <col min="7169" max="7169" width="16" style="343" customWidth="1"/>
    <col min="7170" max="7170" width="16.85546875" style="343" customWidth="1"/>
    <col min="7171" max="7171" width="17.5703125" style="343" bestFit="1" customWidth="1"/>
    <col min="7172" max="7172" width="60.7109375" style="343" customWidth="1"/>
    <col min="7173" max="7173" width="10" style="343" bestFit="1" customWidth="1"/>
    <col min="7174" max="7174" width="16.85546875" style="343" customWidth="1"/>
    <col min="7175" max="7175" width="15.85546875" style="343" customWidth="1"/>
    <col min="7176" max="7176" width="15.5703125" style="343" customWidth="1"/>
    <col min="7177" max="7177" width="13.28515625" style="343" customWidth="1"/>
    <col min="7178" max="7424" width="9.140625" style="343"/>
    <col min="7425" max="7425" width="16" style="343" customWidth="1"/>
    <col min="7426" max="7426" width="16.85546875" style="343" customWidth="1"/>
    <col min="7427" max="7427" width="17.5703125" style="343" bestFit="1" customWidth="1"/>
    <col min="7428" max="7428" width="60.7109375" style="343" customWidth="1"/>
    <col min="7429" max="7429" width="10" style="343" bestFit="1" customWidth="1"/>
    <col min="7430" max="7430" width="16.85546875" style="343" customWidth="1"/>
    <col min="7431" max="7431" width="15.85546875" style="343" customWidth="1"/>
    <col min="7432" max="7432" width="15.5703125" style="343" customWidth="1"/>
    <col min="7433" max="7433" width="13.28515625" style="343" customWidth="1"/>
    <col min="7434" max="7680" width="9.140625" style="343"/>
    <col min="7681" max="7681" width="16" style="343" customWidth="1"/>
    <col min="7682" max="7682" width="16.85546875" style="343" customWidth="1"/>
    <col min="7683" max="7683" width="17.5703125" style="343" bestFit="1" customWidth="1"/>
    <col min="7684" max="7684" width="60.7109375" style="343" customWidth="1"/>
    <col min="7685" max="7685" width="10" style="343" bestFit="1" customWidth="1"/>
    <col min="7686" max="7686" width="16.85546875" style="343" customWidth="1"/>
    <col min="7687" max="7687" width="15.85546875" style="343" customWidth="1"/>
    <col min="7688" max="7688" width="15.5703125" style="343" customWidth="1"/>
    <col min="7689" max="7689" width="13.28515625" style="343" customWidth="1"/>
    <col min="7690" max="7936" width="9.140625" style="343"/>
    <col min="7937" max="7937" width="16" style="343" customWidth="1"/>
    <col min="7938" max="7938" width="16.85546875" style="343" customWidth="1"/>
    <col min="7939" max="7939" width="17.5703125" style="343" bestFit="1" customWidth="1"/>
    <col min="7940" max="7940" width="60.7109375" style="343" customWidth="1"/>
    <col min="7941" max="7941" width="10" style="343" bestFit="1" customWidth="1"/>
    <col min="7942" max="7942" width="16.85546875" style="343" customWidth="1"/>
    <col min="7943" max="7943" width="15.85546875" style="343" customWidth="1"/>
    <col min="7944" max="7944" width="15.5703125" style="343" customWidth="1"/>
    <col min="7945" max="7945" width="13.28515625" style="343" customWidth="1"/>
    <col min="7946" max="8192" width="9.140625" style="343"/>
    <col min="8193" max="8193" width="16" style="343" customWidth="1"/>
    <col min="8194" max="8194" width="16.85546875" style="343" customWidth="1"/>
    <col min="8195" max="8195" width="17.5703125" style="343" bestFit="1" customWidth="1"/>
    <col min="8196" max="8196" width="60.7109375" style="343" customWidth="1"/>
    <col min="8197" max="8197" width="10" style="343" bestFit="1" customWidth="1"/>
    <col min="8198" max="8198" width="16.85546875" style="343" customWidth="1"/>
    <col min="8199" max="8199" width="15.85546875" style="343" customWidth="1"/>
    <col min="8200" max="8200" width="15.5703125" style="343" customWidth="1"/>
    <col min="8201" max="8201" width="13.28515625" style="343" customWidth="1"/>
    <col min="8202" max="8448" width="9.140625" style="343"/>
    <col min="8449" max="8449" width="16" style="343" customWidth="1"/>
    <col min="8450" max="8450" width="16.85546875" style="343" customWidth="1"/>
    <col min="8451" max="8451" width="17.5703125" style="343" bestFit="1" customWidth="1"/>
    <col min="8452" max="8452" width="60.7109375" style="343" customWidth="1"/>
    <col min="8453" max="8453" width="10" style="343" bestFit="1" customWidth="1"/>
    <col min="8454" max="8454" width="16.85546875" style="343" customWidth="1"/>
    <col min="8455" max="8455" width="15.85546875" style="343" customWidth="1"/>
    <col min="8456" max="8456" width="15.5703125" style="343" customWidth="1"/>
    <col min="8457" max="8457" width="13.28515625" style="343" customWidth="1"/>
    <col min="8458" max="8704" width="9.140625" style="343"/>
    <col min="8705" max="8705" width="16" style="343" customWidth="1"/>
    <col min="8706" max="8706" width="16.85546875" style="343" customWidth="1"/>
    <col min="8707" max="8707" width="17.5703125" style="343" bestFit="1" customWidth="1"/>
    <col min="8708" max="8708" width="60.7109375" style="343" customWidth="1"/>
    <col min="8709" max="8709" width="10" style="343" bestFit="1" customWidth="1"/>
    <col min="8710" max="8710" width="16.85546875" style="343" customWidth="1"/>
    <col min="8711" max="8711" width="15.85546875" style="343" customWidth="1"/>
    <col min="8712" max="8712" width="15.5703125" style="343" customWidth="1"/>
    <col min="8713" max="8713" width="13.28515625" style="343" customWidth="1"/>
    <col min="8714" max="8960" width="9.140625" style="343"/>
    <col min="8961" max="8961" width="16" style="343" customWidth="1"/>
    <col min="8962" max="8962" width="16.85546875" style="343" customWidth="1"/>
    <col min="8963" max="8963" width="17.5703125" style="343" bestFit="1" customWidth="1"/>
    <col min="8964" max="8964" width="60.7109375" style="343" customWidth="1"/>
    <col min="8965" max="8965" width="10" style="343" bestFit="1" customWidth="1"/>
    <col min="8966" max="8966" width="16.85546875" style="343" customWidth="1"/>
    <col min="8967" max="8967" width="15.85546875" style="343" customWidth="1"/>
    <col min="8968" max="8968" width="15.5703125" style="343" customWidth="1"/>
    <col min="8969" max="8969" width="13.28515625" style="343" customWidth="1"/>
    <col min="8970" max="9216" width="9.140625" style="343"/>
    <col min="9217" max="9217" width="16" style="343" customWidth="1"/>
    <col min="9218" max="9218" width="16.85546875" style="343" customWidth="1"/>
    <col min="9219" max="9219" width="17.5703125" style="343" bestFit="1" customWidth="1"/>
    <col min="9220" max="9220" width="60.7109375" style="343" customWidth="1"/>
    <col min="9221" max="9221" width="10" style="343" bestFit="1" customWidth="1"/>
    <col min="9222" max="9222" width="16.85546875" style="343" customWidth="1"/>
    <col min="9223" max="9223" width="15.85546875" style="343" customWidth="1"/>
    <col min="9224" max="9224" width="15.5703125" style="343" customWidth="1"/>
    <col min="9225" max="9225" width="13.28515625" style="343" customWidth="1"/>
    <col min="9226" max="9472" width="9.140625" style="343"/>
    <col min="9473" max="9473" width="16" style="343" customWidth="1"/>
    <col min="9474" max="9474" width="16.85546875" style="343" customWidth="1"/>
    <col min="9475" max="9475" width="17.5703125" style="343" bestFit="1" customWidth="1"/>
    <col min="9476" max="9476" width="60.7109375" style="343" customWidth="1"/>
    <col min="9477" max="9477" width="10" style="343" bestFit="1" customWidth="1"/>
    <col min="9478" max="9478" width="16.85546875" style="343" customWidth="1"/>
    <col min="9479" max="9479" width="15.85546875" style="343" customWidth="1"/>
    <col min="9480" max="9480" width="15.5703125" style="343" customWidth="1"/>
    <col min="9481" max="9481" width="13.28515625" style="343" customWidth="1"/>
    <col min="9482" max="9728" width="9.140625" style="343"/>
    <col min="9729" max="9729" width="16" style="343" customWidth="1"/>
    <col min="9730" max="9730" width="16.85546875" style="343" customWidth="1"/>
    <col min="9731" max="9731" width="17.5703125" style="343" bestFit="1" customWidth="1"/>
    <col min="9732" max="9732" width="60.7109375" style="343" customWidth="1"/>
    <col min="9733" max="9733" width="10" style="343" bestFit="1" customWidth="1"/>
    <col min="9734" max="9734" width="16.85546875" style="343" customWidth="1"/>
    <col min="9735" max="9735" width="15.85546875" style="343" customWidth="1"/>
    <col min="9736" max="9736" width="15.5703125" style="343" customWidth="1"/>
    <col min="9737" max="9737" width="13.28515625" style="343" customWidth="1"/>
    <col min="9738" max="9984" width="9.140625" style="343"/>
    <col min="9985" max="9985" width="16" style="343" customWidth="1"/>
    <col min="9986" max="9986" width="16.85546875" style="343" customWidth="1"/>
    <col min="9987" max="9987" width="17.5703125" style="343" bestFit="1" customWidth="1"/>
    <col min="9988" max="9988" width="60.7109375" style="343" customWidth="1"/>
    <col min="9989" max="9989" width="10" style="343" bestFit="1" customWidth="1"/>
    <col min="9990" max="9990" width="16.85546875" style="343" customWidth="1"/>
    <col min="9991" max="9991" width="15.85546875" style="343" customWidth="1"/>
    <col min="9992" max="9992" width="15.5703125" style="343" customWidth="1"/>
    <col min="9993" max="9993" width="13.28515625" style="343" customWidth="1"/>
    <col min="9994" max="10240" width="9.140625" style="343"/>
    <col min="10241" max="10241" width="16" style="343" customWidth="1"/>
    <col min="10242" max="10242" width="16.85546875" style="343" customWidth="1"/>
    <col min="10243" max="10243" width="17.5703125" style="343" bestFit="1" customWidth="1"/>
    <col min="10244" max="10244" width="60.7109375" style="343" customWidth="1"/>
    <col min="10245" max="10245" width="10" style="343" bestFit="1" customWidth="1"/>
    <col min="10246" max="10246" width="16.85546875" style="343" customWidth="1"/>
    <col min="10247" max="10247" width="15.85546875" style="343" customWidth="1"/>
    <col min="10248" max="10248" width="15.5703125" style="343" customWidth="1"/>
    <col min="10249" max="10249" width="13.28515625" style="343" customWidth="1"/>
    <col min="10250" max="10496" width="9.140625" style="343"/>
    <col min="10497" max="10497" width="16" style="343" customWidth="1"/>
    <col min="10498" max="10498" width="16.85546875" style="343" customWidth="1"/>
    <col min="10499" max="10499" width="17.5703125" style="343" bestFit="1" customWidth="1"/>
    <col min="10500" max="10500" width="60.7109375" style="343" customWidth="1"/>
    <col min="10501" max="10501" width="10" style="343" bestFit="1" customWidth="1"/>
    <col min="10502" max="10502" width="16.85546875" style="343" customWidth="1"/>
    <col min="10503" max="10503" width="15.85546875" style="343" customWidth="1"/>
    <col min="10504" max="10504" width="15.5703125" style="343" customWidth="1"/>
    <col min="10505" max="10505" width="13.28515625" style="343" customWidth="1"/>
    <col min="10506" max="10752" width="9.140625" style="343"/>
    <col min="10753" max="10753" width="16" style="343" customWidth="1"/>
    <col min="10754" max="10754" width="16.85546875" style="343" customWidth="1"/>
    <col min="10755" max="10755" width="17.5703125" style="343" bestFit="1" customWidth="1"/>
    <col min="10756" max="10756" width="60.7109375" style="343" customWidth="1"/>
    <col min="10757" max="10757" width="10" style="343" bestFit="1" customWidth="1"/>
    <col min="10758" max="10758" width="16.85546875" style="343" customWidth="1"/>
    <col min="10759" max="10759" width="15.85546875" style="343" customWidth="1"/>
    <col min="10760" max="10760" width="15.5703125" style="343" customWidth="1"/>
    <col min="10761" max="10761" width="13.28515625" style="343" customWidth="1"/>
    <col min="10762" max="11008" width="9.140625" style="343"/>
    <col min="11009" max="11009" width="16" style="343" customWidth="1"/>
    <col min="11010" max="11010" width="16.85546875" style="343" customWidth="1"/>
    <col min="11011" max="11011" width="17.5703125" style="343" bestFit="1" customWidth="1"/>
    <col min="11012" max="11012" width="60.7109375" style="343" customWidth="1"/>
    <col min="11013" max="11013" width="10" style="343" bestFit="1" customWidth="1"/>
    <col min="11014" max="11014" width="16.85546875" style="343" customWidth="1"/>
    <col min="11015" max="11015" width="15.85546875" style="343" customWidth="1"/>
    <col min="11016" max="11016" width="15.5703125" style="343" customWidth="1"/>
    <col min="11017" max="11017" width="13.28515625" style="343" customWidth="1"/>
    <col min="11018" max="11264" width="9.140625" style="343"/>
    <col min="11265" max="11265" width="16" style="343" customWidth="1"/>
    <col min="11266" max="11266" width="16.85546875" style="343" customWidth="1"/>
    <col min="11267" max="11267" width="17.5703125" style="343" bestFit="1" customWidth="1"/>
    <col min="11268" max="11268" width="60.7109375" style="343" customWidth="1"/>
    <col min="11269" max="11269" width="10" style="343" bestFit="1" customWidth="1"/>
    <col min="11270" max="11270" width="16.85546875" style="343" customWidth="1"/>
    <col min="11271" max="11271" width="15.85546875" style="343" customWidth="1"/>
    <col min="11272" max="11272" width="15.5703125" style="343" customWidth="1"/>
    <col min="11273" max="11273" width="13.28515625" style="343" customWidth="1"/>
    <col min="11274" max="11520" width="9.140625" style="343"/>
    <col min="11521" max="11521" width="16" style="343" customWidth="1"/>
    <col min="11522" max="11522" width="16.85546875" style="343" customWidth="1"/>
    <col min="11523" max="11523" width="17.5703125" style="343" bestFit="1" customWidth="1"/>
    <col min="11524" max="11524" width="60.7109375" style="343" customWidth="1"/>
    <col min="11525" max="11525" width="10" style="343" bestFit="1" customWidth="1"/>
    <col min="11526" max="11526" width="16.85546875" style="343" customWidth="1"/>
    <col min="11527" max="11527" width="15.85546875" style="343" customWidth="1"/>
    <col min="11528" max="11528" width="15.5703125" style="343" customWidth="1"/>
    <col min="11529" max="11529" width="13.28515625" style="343" customWidth="1"/>
    <col min="11530" max="11776" width="9.140625" style="343"/>
    <col min="11777" max="11777" width="16" style="343" customWidth="1"/>
    <col min="11778" max="11778" width="16.85546875" style="343" customWidth="1"/>
    <col min="11779" max="11779" width="17.5703125" style="343" bestFit="1" customWidth="1"/>
    <col min="11780" max="11780" width="60.7109375" style="343" customWidth="1"/>
    <col min="11781" max="11781" width="10" style="343" bestFit="1" customWidth="1"/>
    <col min="11782" max="11782" width="16.85546875" style="343" customWidth="1"/>
    <col min="11783" max="11783" width="15.85546875" style="343" customWidth="1"/>
    <col min="11784" max="11784" width="15.5703125" style="343" customWidth="1"/>
    <col min="11785" max="11785" width="13.28515625" style="343" customWidth="1"/>
    <col min="11786" max="12032" width="9.140625" style="343"/>
    <col min="12033" max="12033" width="16" style="343" customWidth="1"/>
    <col min="12034" max="12034" width="16.85546875" style="343" customWidth="1"/>
    <col min="12035" max="12035" width="17.5703125" style="343" bestFit="1" customWidth="1"/>
    <col min="12036" max="12036" width="60.7109375" style="343" customWidth="1"/>
    <col min="12037" max="12037" width="10" style="343" bestFit="1" customWidth="1"/>
    <col min="12038" max="12038" width="16.85546875" style="343" customWidth="1"/>
    <col min="12039" max="12039" width="15.85546875" style="343" customWidth="1"/>
    <col min="12040" max="12040" width="15.5703125" style="343" customWidth="1"/>
    <col min="12041" max="12041" width="13.28515625" style="343" customWidth="1"/>
    <col min="12042" max="12288" width="9.140625" style="343"/>
    <col min="12289" max="12289" width="16" style="343" customWidth="1"/>
    <col min="12290" max="12290" width="16.85546875" style="343" customWidth="1"/>
    <col min="12291" max="12291" width="17.5703125" style="343" bestFit="1" customWidth="1"/>
    <col min="12292" max="12292" width="60.7109375" style="343" customWidth="1"/>
    <col min="12293" max="12293" width="10" style="343" bestFit="1" customWidth="1"/>
    <col min="12294" max="12294" width="16.85546875" style="343" customWidth="1"/>
    <col min="12295" max="12295" width="15.85546875" style="343" customWidth="1"/>
    <col min="12296" max="12296" width="15.5703125" style="343" customWidth="1"/>
    <col min="12297" max="12297" width="13.28515625" style="343" customWidth="1"/>
    <col min="12298" max="12544" width="9.140625" style="343"/>
    <col min="12545" max="12545" width="16" style="343" customWidth="1"/>
    <col min="12546" max="12546" width="16.85546875" style="343" customWidth="1"/>
    <col min="12547" max="12547" width="17.5703125" style="343" bestFit="1" customWidth="1"/>
    <col min="12548" max="12548" width="60.7109375" style="343" customWidth="1"/>
    <col min="12549" max="12549" width="10" style="343" bestFit="1" customWidth="1"/>
    <col min="12550" max="12550" width="16.85546875" style="343" customWidth="1"/>
    <col min="12551" max="12551" width="15.85546875" style="343" customWidth="1"/>
    <col min="12552" max="12552" width="15.5703125" style="343" customWidth="1"/>
    <col min="12553" max="12553" width="13.28515625" style="343" customWidth="1"/>
    <col min="12554" max="12800" width="9.140625" style="343"/>
    <col min="12801" max="12801" width="16" style="343" customWidth="1"/>
    <col min="12802" max="12802" width="16.85546875" style="343" customWidth="1"/>
    <col min="12803" max="12803" width="17.5703125" style="343" bestFit="1" customWidth="1"/>
    <col min="12804" max="12804" width="60.7109375" style="343" customWidth="1"/>
    <col min="12805" max="12805" width="10" style="343" bestFit="1" customWidth="1"/>
    <col min="12806" max="12806" width="16.85546875" style="343" customWidth="1"/>
    <col min="12807" max="12807" width="15.85546875" style="343" customWidth="1"/>
    <col min="12808" max="12808" width="15.5703125" style="343" customWidth="1"/>
    <col min="12809" max="12809" width="13.28515625" style="343" customWidth="1"/>
    <col min="12810" max="13056" width="9.140625" style="343"/>
    <col min="13057" max="13057" width="16" style="343" customWidth="1"/>
    <col min="13058" max="13058" width="16.85546875" style="343" customWidth="1"/>
    <col min="13059" max="13059" width="17.5703125" style="343" bestFit="1" customWidth="1"/>
    <col min="13060" max="13060" width="60.7109375" style="343" customWidth="1"/>
    <col min="13061" max="13061" width="10" style="343" bestFit="1" customWidth="1"/>
    <col min="13062" max="13062" width="16.85546875" style="343" customWidth="1"/>
    <col min="13063" max="13063" width="15.85546875" style="343" customWidth="1"/>
    <col min="13064" max="13064" width="15.5703125" style="343" customWidth="1"/>
    <col min="13065" max="13065" width="13.28515625" style="343" customWidth="1"/>
    <col min="13066" max="13312" width="9.140625" style="343"/>
    <col min="13313" max="13313" width="16" style="343" customWidth="1"/>
    <col min="13314" max="13314" width="16.85546875" style="343" customWidth="1"/>
    <col min="13315" max="13315" width="17.5703125" style="343" bestFit="1" customWidth="1"/>
    <col min="13316" max="13316" width="60.7109375" style="343" customWidth="1"/>
    <col min="13317" max="13317" width="10" style="343" bestFit="1" customWidth="1"/>
    <col min="13318" max="13318" width="16.85546875" style="343" customWidth="1"/>
    <col min="13319" max="13319" width="15.85546875" style="343" customWidth="1"/>
    <col min="13320" max="13320" width="15.5703125" style="343" customWidth="1"/>
    <col min="13321" max="13321" width="13.28515625" style="343" customWidth="1"/>
    <col min="13322" max="13568" width="9.140625" style="343"/>
    <col min="13569" max="13569" width="16" style="343" customWidth="1"/>
    <col min="13570" max="13570" width="16.85546875" style="343" customWidth="1"/>
    <col min="13571" max="13571" width="17.5703125" style="343" bestFit="1" customWidth="1"/>
    <col min="13572" max="13572" width="60.7109375" style="343" customWidth="1"/>
    <col min="13573" max="13573" width="10" style="343" bestFit="1" customWidth="1"/>
    <col min="13574" max="13574" width="16.85546875" style="343" customWidth="1"/>
    <col min="13575" max="13575" width="15.85546875" style="343" customWidth="1"/>
    <col min="13576" max="13576" width="15.5703125" style="343" customWidth="1"/>
    <col min="13577" max="13577" width="13.28515625" style="343" customWidth="1"/>
    <col min="13578" max="13824" width="9.140625" style="343"/>
    <col min="13825" max="13825" width="16" style="343" customWidth="1"/>
    <col min="13826" max="13826" width="16.85546875" style="343" customWidth="1"/>
    <col min="13827" max="13827" width="17.5703125" style="343" bestFit="1" customWidth="1"/>
    <col min="13828" max="13828" width="60.7109375" style="343" customWidth="1"/>
    <col min="13829" max="13829" width="10" style="343" bestFit="1" customWidth="1"/>
    <col min="13830" max="13830" width="16.85546875" style="343" customWidth="1"/>
    <col min="13831" max="13831" width="15.85546875" style="343" customWidth="1"/>
    <col min="13832" max="13832" width="15.5703125" style="343" customWidth="1"/>
    <col min="13833" max="13833" width="13.28515625" style="343" customWidth="1"/>
    <col min="13834" max="14080" width="9.140625" style="343"/>
    <col min="14081" max="14081" width="16" style="343" customWidth="1"/>
    <col min="14082" max="14082" width="16.85546875" style="343" customWidth="1"/>
    <col min="14083" max="14083" width="17.5703125" style="343" bestFit="1" customWidth="1"/>
    <col min="14084" max="14084" width="60.7109375" style="343" customWidth="1"/>
    <col min="14085" max="14085" width="10" style="343" bestFit="1" customWidth="1"/>
    <col min="14086" max="14086" width="16.85546875" style="343" customWidth="1"/>
    <col min="14087" max="14087" width="15.85546875" style="343" customWidth="1"/>
    <col min="14088" max="14088" width="15.5703125" style="343" customWidth="1"/>
    <col min="14089" max="14089" width="13.28515625" style="343" customWidth="1"/>
    <col min="14090" max="14336" width="9.140625" style="343"/>
    <col min="14337" max="14337" width="16" style="343" customWidth="1"/>
    <col min="14338" max="14338" width="16.85546875" style="343" customWidth="1"/>
    <col min="14339" max="14339" width="17.5703125" style="343" bestFit="1" customWidth="1"/>
    <col min="14340" max="14340" width="60.7109375" style="343" customWidth="1"/>
    <col min="14341" max="14341" width="10" style="343" bestFit="1" customWidth="1"/>
    <col min="14342" max="14342" width="16.85546875" style="343" customWidth="1"/>
    <col min="14343" max="14343" width="15.85546875" style="343" customWidth="1"/>
    <col min="14344" max="14344" width="15.5703125" style="343" customWidth="1"/>
    <col min="14345" max="14345" width="13.28515625" style="343" customWidth="1"/>
    <col min="14346" max="14592" width="9.140625" style="343"/>
    <col min="14593" max="14593" width="16" style="343" customWidth="1"/>
    <col min="14594" max="14594" width="16.85546875" style="343" customWidth="1"/>
    <col min="14595" max="14595" width="17.5703125" style="343" bestFit="1" customWidth="1"/>
    <col min="14596" max="14596" width="60.7109375" style="343" customWidth="1"/>
    <col min="14597" max="14597" width="10" style="343" bestFit="1" customWidth="1"/>
    <col min="14598" max="14598" width="16.85546875" style="343" customWidth="1"/>
    <col min="14599" max="14599" width="15.85546875" style="343" customWidth="1"/>
    <col min="14600" max="14600" width="15.5703125" style="343" customWidth="1"/>
    <col min="14601" max="14601" width="13.28515625" style="343" customWidth="1"/>
    <col min="14602" max="14848" width="9.140625" style="343"/>
    <col min="14849" max="14849" width="16" style="343" customWidth="1"/>
    <col min="14850" max="14850" width="16.85546875" style="343" customWidth="1"/>
    <col min="14851" max="14851" width="17.5703125" style="343" bestFit="1" customWidth="1"/>
    <col min="14852" max="14852" width="60.7109375" style="343" customWidth="1"/>
    <col min="14853" max="14853" width="10" style="343" bestFit="1" customWidth="1"/>
    <col min="14854" max="14854" width="16.85546875" style="343" customWidth="1"/>
    <col min="14855" max="14855" width="15.85546875" style="343" customWidth="1"/>
    <col min="14856" max="14856" width="15.5703125" style="343" customWidth="1"/>
    <col min="14857" max="14857" width="13.28515625" style="343" customWidth="1"/>
    <col min="14858" max="15104" width="9.140625" style="343"/>
    <col min="15105" max="15105" width="16" style="343" customWidth="1"/>
    <col min="15106" max="15106" width="16.85546875" style="343" customWidth="1"/>
    <col min="15107" max="15107" width="17.5703125" style="343" bestFit="1" customWidth="1"/>
    <col min="15108" max="15108" width="60.7109375" style="343" customWidth="1"/>
    <col min="15109" max="15109" width="10" style="343" bestFit="1" customWidth="1"/>
    <col min="15110" max="15110" width="16.85546875" style="343" customWidth="1"/>
    <col min="15111" max="15111" width="15.85546875" style="343" customWidth="1"/>
    <col min="15112" max="15112" width="15.5703125" style="343" customWidth="1"/>
    <col min="15113" max="15113" width="13.28515625" style="343" customWidth="1"/>
    <col min="15114" max="15360" width="9.140625" style="343"/>
    <col min="15361" max="15361" width="16" style="343" customWidth="1"/>
    <col min="15362" max="15362" width="16.85546875" style="343" customWidth="1"/>
    <col min="15363" max="15363" width="17.5703125" style="343" bestFit="1" customWidth="1"/>
    <col min="15364" max="15364" width="60.7109375" style="343" customWidth="1"/>
    <col min="15365" max="15365" width="10" style="343" bestFit="1" customWidth="1"/>
    <col min="15366" max="15366" width="16.85546875" style="343" customWidth="1"/>
    <col min="15367" max="15367" width="15.85546875" style="343" customWidth="1"/>
    <col min="15368" max="15368" width="15.5703125" style="343" customWidth="1"/>
    <col min="15369" max="15369" width="13.28515625" style="343" customWidth="1"/>
    <col min="15370" max="15616" width="9.140625" style="343"/>
    <col min="15617" max="15617" width="16" style="343" customWidth="1"/>
    <col min="15618" max="15618" width="16.85546875" style="343" customWidth="1"/>
    <col min="15619" max="15619" width="17.5703125" style="343" bestFit="1" customWidth="1"/>
    <col min="15620" max="15620" width="60.7109375" style="343" customWidth="1"/>
    <col min="15621" max="15621" width="10" style="343" bestFit="1" customWidth="1"/>
    <col min="15622" max="15622" width="16.85546875" style="343" customWidth="1"/>
    <col min="15623" max="15623" width="15.85546875" style="343" customWidth="1"/>
    <col min="15624" max="15624" width="15.5703125" style="343" customWidth="1"/>
    <col min="15625" max="15625" width="13.28515625" style="343" customWidth="1"/>
    <col min="15626" max="15872" width="9.140625" style="343"/>
    <col min="15873" max="15873" width="16" style="343" customWidth="1"/>
    <col min="15874" max="15874" width="16.85546875" style="343" customWidth="1"/>
    <col min="15875" max="15875" width="17.5703125" style="343" bestFit="1" customWidth="1"/>
    <col min="15876" max="15876" width="60.7109375" style="343" customWidth="1"/>
    <col min="15877" max="15877" width="10" style="343" bestFit="1" customWidth="1"/>
    <col min="15878" max="15878" width="16.85546875" style="343" customWidth="1"/>
    <col min="15879" max="15879" width="15.85546875" style="343" customWidth="1"/>
    <col min="15880" max="15880" width="15.5703125" style="343" customWidth="1"/>
    <col min="15881" max="15881" width="13.28515625" style="343" customWidth="1"/>
    <col min="15882" max="16128" width="9.140625" style="343"/>
    <col min="16129" max="16129" width="16" style="343" customWidth="1"/>
    <col min="16130" max="16130" width="16.85546875" style="343" customWidth="1"/>
    <col min="16131" max="16131" width="17.5703125" style="343" bestFit="1" customWidth="1"/>
    <col min="16132" max="16132" width="60.7109375" style="343" customWidth="1"/>
    <col min="16133" max="16133" width="10" style="343" bestFit="1" customWidth="1"/>
    <col min="16134" max="16134" width="16.85546875" style="343" customWidth="1"/>
    <col min="16135" max="16135" width="15.85546875" style="343" customWidth="1"/>
    <col min="16136" max="16136" width="15.5703125" style="343" customWidth="1"/>
    <col min="16137" max="16137" width="13.28515625" style="343" customWidth="1"/>
    <col min="16138" max="16384" width="9.140625" style="343"/>
  </cols>
  <sheetData>
    <row r="1" spans="1:17" ht="24.75" customHeight="1" x14ac:dyDescent="0.2">
      <c r="A1" s="739" t="s">
        <v>342</v>
      </c>
      <c r="B1" s="740"/>
      <c r="C1" s="740"/>
      <c r="D1" s="740"/>
      <c r="E1" s="740"/>
      <c r="F1" s="740"/>
      <c r="G1" s="740"/>
      <c r="H1" s="740"/>
    </row>
    <row r="2" spans="1:17" ht="66" customHeight="1" x14ac:dyDescent="0.2">
      <c r="A2" s="365" t="s">
        <v>343</v>
      </c>
      <c r="B2" s="365" t="s">
        <v>344</v>
      </c>
      <c r="C2" s="365" t="s">
        <v>287</v>
      </c>
      <c r="D2" s="365" t="s">
        <v>345</v>
      </c>
      <c r="E2" s="366" t="s">
        <v>346</v>
      </c>
      <c r="F2" s="349" t="s">
        <v>347</v>
      </c>
      <c r="G2" s="349" t="s">
        <v>348</v>
      </c>
      <c r="H2" s="349" t="s">
        <v>349</v>
      </c>
      <c r="L2" s="342"/>
      <c r="M2" s="342"/>
      <c r="N2" s="342"/>
      <c r="O2" s="342"/>
      <c r="P2" s="342"/>
      <c r="Q2" s="342"/>
    </row>
    <row r="3" spans="1:17" ht="22.5" customHeight="1" x14ac:dyDescent="0.2">
      <c r="A3" s="344">
        <v>1</v>
      </c>
      <c r="B3" s="344" t="s">
        <v>350</v>
      </c>
      <c r="C3" s="345" t="s">
        <v>295</v>
      </c>
      <c r="D3" s="345" t="s">
        <v>351</v>
      </c>
      <c r="E3" s="346" t="s">
        <v>352</v>
      </c>
      <c r="F3" s="347">
        <v>14947.13386</v>
      </c>
      <c r="G3" s="347">
        <v>15607.333269999999</v>
      </c>
      <c r="H3" s="347">
        <f>G3-F3</f>
        <v>660.19940999999926</v>
      </c>
      <c r="L3" s="342"/>
      <c r="M3" s="342"/>
      <c r="N3" s="342"/>
      <c r="O3" s="342"/>
      <c r="P3" s="342"/>
      <c r="Q3" s="342"/>
    </row>
    <row r="4" spans="1:17" ht="22.5" customHeight="1" x14ac:dyDescent="0.2">
      <c r="A4" s="344">
        <v>1</v>
      </c>
      <c r="B4" s="344" t="s">
        <v>350</v>
      </c>
      <c r="C4" s="345" t="s">
        <v>300</v>
      </c>
      <c r="D4" s="345" t="s">
        <v>353</v>
      </c>
      <c r="E4" s="346" t="s">
        <v>354</v>
      </c>
      <c r="F4" s="347">
        <v>27435.905420000003</v>
      </c>
      <c r="G4" s="347">
        <v>27890.533950000001</v>
      </c>
      <c r="H4" s="347">
        <f t="shared" ref="H4:H26" si="0">G4-F4</f>
        <v>454.62852999999814</v>
      </c>
      <c r="L4" s="342"/>
      <c r="M4" s="342"/>
      <c r="N4" s="342"/>
      <c r="O4" s="342"/>
      <c r="P4" s="342"/>
      <c r="Q4" s="342"/>
    </row>
    <row r="5" spans="1:17" ht="22.5" customHeight="1" x14ac:dyDescent="0.2">
      <c r="A5" s="344">
        <v>1</v>
      </c>
      <c r="B5" s="344" t="s">
        <v>350</v>
      </c>
      <c r="C5" s="345" t="s">
        <v>300</v>
      </c>
      <c r="D5" s="345" t="s">
        <v>355</v>
      </c>
      <c r="E5" s="346">
        <v>31813861</v>
      </c>
      <c r="F5" s="347">
        <v>131545.79556999999</v>
      </c>
      <c r="G5" s="347">
        <v>135441.76278999998</v>
      </c>
      <c r="H5" s="347">
        <f t="shared" si="0"/>
        <v>3895.9672199999914</v>
      </c>
      <c r="L5" s="342"/>
      <c r="M5" s="342"/>
      <c r="N5" s="342"/>
      <c r="O5" s="342"/>
      <c r="P5" s="342"/>
      <c r="Q5" s="342"/>
    </row>
    <row r="6" spans="1:17" ht="22.5" customHeight="1" x14ac:dyDescent="0.2">
      <c r="A6" s="344">
        <v>1</v>
      </c>
      <c r="B6" s="344" t="s">
        <v>350</v>
      </c>
      <c r="C6" s="348" t="s">
        <v>293</v>
      </c>
      <c r="D6" s="345" t="s">
        <v>356</v>
      </c>
      <c r="E6" s="346" t="s">
        <v>357</v>
      </c>
      <c r="F6" s="347">
        <v>306.64859000000001</v>
      </c>
      <c r="G6" s="347">
        <v>531.68512999999996</v>
      </c>
      <c r="H6" s="347">
        <f t="shared" si="0"/>
        <v>225.03653999999995</v>
      </c>
      <c r="L6" s="342"/>
      <c r="M6" s="342"/>
      <c r="N6" s="342"/>
      <c r="O6" s="342"/>
      <c r="P6" s="342"/>
      <c r="Q6" s="342"/>
    </row>
    <row r="7" spans="1:17" ht="22.5" customHeight="1" x14ac:dyDescent="0.2">
      <c r="A7" s="344">
        <v>1</v>
      </c>
      <c r="B7" s="344" t="s">
        <v>350</v>
      </c>
      <c r="C7" s="348" t="s">
        <v>293</v>
      </c>
      <c r="D7" s="345" t="s">
        <v>358</v>
      </c>
      <c r="E7" s="346" t="s">
        <v>359</v>
      </c>
      <c r="F7" s="347">
        <v>18666.48588</v>
      </c>
      <c r="G7" s="347">
        <v>20611.322350000002</v>
      </c>
      <c r="H7" s="347">
        <f t="shared" si="0"/>
        <v>1944.836470000002</v>
      </c>
      <c r="L7" s="342"/>
      <c r="M7" s="342"/>
      <c r="N7" s="342"/>
      <c r="O7" s="342"/>
      <c r="P7" s="342"/>
      <c r="Q7" s="342"/>
    </row>
    <row r="8" spans="1:17" ht="22.5" customHeight="1" x14ac:dyDescent="0.2">
      <c r="A8" s="344">
        <v>1</v>
      </c>
      <c r="B8" s="344" t="s">
        <v>350</v>
      </c>
      <c r="C8" s="345" t="s">
        <v>297</v>
      </c>
      <c r="D8" s="345" t="s">
        <v>360</v>
      </c>
      <c r="E8" s="346" t="s">
        <v>361</v>
      </c>
      <c r="F8" s="347">
        <v>2398.7791200000001</v>
      </c>
      <c r="G8" s="347">
        <v>2998.5721200000003</v>
      </c>
      <c r="H8" s="347">
        <f t="shared" si="0"/>
        <v>599.79300000000012</v>
      </c>
      <c r="L8" s="342"/>
      <c r="M8" s="342"/>
      <c r="N8" s="342"/>
      <c r="O8" s="342"/>
      <c r="P8" s="342"/>
      <c r="Q8" s="342"/>
    </row>
    <row r="9" spans="1:17" ht="22.5" customHeight="1" x14ac:dyDescent="0.2">
      <c r="A9" s="344">
        <v>1</v>
      </c>
      <c r="B9" s="344" t="s">
        <v>350</v>
      </c>
      <c r="C9" s="348" t="s">
        <v>299</v>
      </c>
      <c r="D9" s="345" t="s">
        <v>362</v>
      </c>
      <c r="E9" s="346" t="s">
        <v>363</v>
      </c>
      <c r="F9" s="347">
        <v>10866.14344</v>
      </c>
      <c r="G9" s="347">
        <v>11249.936619999999</v>
      </c>
      <c r="H9" s="347">
        <f t="shared" si="0"/>
        <v>383.79317999999876</v>
      </c>
      <c r="L9" s="342"/>
      <c r="M9" s="342"/>
      <c r="N9" s="342"/>
      <c r="O9" s="342"/>
      <c r="P9" s="342"/>
      <c r="Q9" s="342"/>
    </row>
    <row r="10" spans="1:17" ht="22.5" customHeight="1" x14ac:dyDescent="0.2">
      <c r="A10" s="344">
        <v>1</v>
      </c>
      <c r="B10" s="344" t="s">
        <v>350</v>
      </c>
      <c r="C10" s="348" t="s">
        <v>294</v>
      </c>
      <c r="D10" s="345" t="s">
        <v>364</v>
      </c>
      <c r="E10" s="344">
        <v>17335825</v>
      </c>
      <c r="F10" s="347">
        <v>5473.0499600000003</v>
      </c>
      <c r="G10" s="347">
        <v>5820.4317300000002</v>
      </c>
      <c r="H10" s="347">
        <f t="shared" si="0"/>
        <v>347.38176999999996</v>
      </c>
      <c r="L10" s="342"/>
      <c r="M10" s="342"/>
      <c r="N10" s="342"/>
      <c r="O10" s="342"/>
      <c r="P10" s="342"/>
      <c r="Q10" s="342"/>
    </row>
    <row r="11" spans="1:17" ht="22.5" customHeight="1" x14ac:dyDescent="0.2">
      <c r="A11" s="344">
        <v>7</v>
      </c>
      <c r="B11" s="344" t="s">
        <v>350</v>
      </c>
      <c r="C11" s="345" t="s">
        <v>300</v>
      </c>
      <c r="D11" s="345" t="s">
        <v>365</v>
      </c>
      <c r="E11" s="346">
        <v>30853915</v>
      </c>
      <c r="F11" s="347">
        <v>5880.4168899999995</v>
      </c>
      <c r="G11" s="347">
        <v>6006.1042300000008</v>
      </c>
      <c r="H11" s="347">
        <f t="shared" si="0"/>
        <v>125.68734000000131</v>
      </c>
      <c r="L11" s="342"/>
      <c r="M11" s="342"/>
      <c r="N11" s="342"/>
      <c r="O11" s="342"/>
      <c r="P11" s="342"/>
      <c r="Q11" s="342"/>
    </row>
    <row r="12" spans="1:17" ht="22.5" customHeight="1" x14ac:dyDescent="0.2">
      <c r="A12" s="349">
        <v>7</v>
      </c>
      <c r="B12" s="349" t="s">
        <v>350</v>
      </c>
      <c r="C12" s="348" t="s">
        <v>293</v>
      </c>
      <c r="D12" s="345" t="s">
        <v>366</v>
      </c>
      <c r="E12" s="346" t="s">
        <v>367</v>
      </c>
      <c r="F12" s="347">
        <v>163.96041</v>
      </c>
      <c r="G12" s="347">
        <v>268.95688999999999</v>
      </c>
      <c r="H12" s="347">
        <f t="shared" si="0"/>
        <v>104.99647999999999</v>
      </c>
      <c r="L12" s="342"/>
      <c r="M12" s="342"/>
      <c r="N12" s="342"/>
      <c r="O12" s="342"/>
      <c r="P12" s="342"/>
      <c r="Q12" s="342"/>
    </row>
    <row r="13" spans="1:17" ht="22.5" customHeight="1" x14ac:dyDescent="0.2">
      <c r="A13" s="349">
        <v>7</v>
      </c>
      <c r="B13" s="349" t="s">
        <v>350</v>
      </c>
      <c r="C13" s="348" t="s">
        <v>320</v>
      </c>
      <c r="D13" s="345" t="s">
        <v>368</v>
      </c>
      <c r="E13" s="350">
        <v>17336082</v>
      </c>
      <c r="F13" s="347">
        <v>27.767599999999998</v>
      </c>
      <c r="G13" s="347">
        <v>22.214599999999997</v>
      </c>
      <c r="H13" s="347">
        <f t="shared" si="0"/>
        <v>-5.5530000000000008</v>
      </c>
      <c r="L13" s="342"/>
      <c r="M13" s="342"/>
      <c r="N13" s="342"/>
      <c r="O13" s="342"/>
      <c r="P13" s="342"/>
      <c r="Q13" s="342"/>
    </row>
    <row r="14" spans="1:17" ht="22.5" customHeight="1" x14ac:dyDescent="0.2">
      <c r="A14" s="349">
        <v>8</v>
      </c>
      <c r="B14" s="349" t="s">
        <v>369</v>
      </c>
      <c r="C14" s="348" t="s">
        <v>316</v>
      </c>
      <c r="D14" s="345" t="s">
        <v>370</v>
      </c>
      <c r="E14" s="350">
        <v>17335469</v>
      </c>
      <c r="F14" s="347">
        <v>978.95064000000002</v>
      </c>
      <c r="G14" s="347">
        <v>978.95064000000002</v>
      </c>
      <c r="H14" s="347">
        <f t="shared" si="0"/>
        <v>0</v>
      </c>
      <c r="L14" s="342"/>
      <c r="M14" s="342"/>
      <c r="N14" s="342"/>
      <c r="O14" s="342"/>
      <c r="P14" s="342"/>
      <c r="Q14" s="342"/>
    </row>
    <row r="15" spans="1:17" ht="22.5" customHeight="1" x14ac:dyDescent="0.2">
      <c r="A15" s="349">
        <v>8</v>
      </c>
      <c r="B15" s="349" t="s">
        <v>369</v>
      </c>
      <c r="C15" s="348" t="s">
        <v>313</v>
      </c>
      <c r="D15" s="345" t="s">
        <v>371</v>
      </c>
      <c r="E15" s="346" t="s">
        <v>372</v>
      </c>
      <c r="F15" s="347">
        <v>2568.6358300000002</v>
      </c>
      <c r="G15" s="347">
        <v>2568.1634700000004</v>
      </c>
      <c r="H15" s="347">
        <f t="shared" si="0"/>
        <v>-0.4723599999997532</v>
      </c>
      <c r="L15" s="342"/>
      <c r="M15" s="342"/>
      <c r="N15" s="342"/>
      <c r="O15" s="342"/>
      <c r="P15" s="342"/>
      <c r="Q15" s="342"/>
    </row>
    <row r="16" spans="1:17" ht="22.5" customHeight="1" x14ac:dyDescent="0.2">
      <c r="A16" s="349">
        <v>8</v>
      </c>
      <c r="B16" s="349" t="s">
        <v>369</v>
      </c>
      <c r="C16" s="348" t="s">
        <v>307</v>
      </c>
      <c r="D16" s="345" t="s">
        <v>373</v>
      </c>
      <c r="E16" s="350">
        <v>17336163</v>
      </c>
      <c r="F16" s="347">
        <v>3324.9807299999998</v>
      </c>
      <c r="G16" s="347">
        <v>3324.9807299999998</v>
      </c>
      <c r="H16" s="347">
        <f t="shared" si="0"/>
        <v>0</v>
      </c>
      <c r="L16" s="342"/>
      <c r="M16" s="342"/>
      <c r="N16" s="342"/>
      <c r="O16" s="342"/>
      <c r="P16" s="342"/>
      <c r="Q16" s="342"/>
    </row>
    <row r="17" spans="1:17" ht="22.5" customHeight="1" x14ac:dyDescent="0.2">
      <c r="A17" s="344">
        <v>8</v>
      </c>
      <c r="B17" s="344" t="s">
        <v>369</v>
      </c>
      <c r="C17" s="348" t="s">
        <v>304</v>
      </c>
      <c r="D17" s="345" t="s">
        <v>374</v>
      </c>
      <c r="E17" s="346" t="s">
        <v>375</v>
      </c>
      <c r="F17" s="347">
        <v>18009.792109999999</v>
      </c>
      <c r="G17" s="347">
        <v>18239.695829999997</v>
      </c>
      <c r="H17" s="347">
        <f t="shared" si="0"/>
        <v>229.90371999999843</v>
      </c>
      <c r="L17" s="342"/>
      <c r="M17" s="342"/>
      <c r="N17" s="342"/>
      <c r="O17" s="342"/>
      <c r="P17" s="342"/>
      <c r="Q17" s="342"/>
    </row>
    <row r="18" spans="1:17" ht="22.5" customHeight="1" x14ac:dyDescent="0.2">
      <c r="A18" s="344">
        <v>8</v>
      </c>
      <c r="B18" s="344" t="s">
        <v>369</v>
      </c>
      <c r="C18" s="348" t="s">
        <v>302</v>
      </c>
      <c r="D18" s="345" t="s">
        <v>376</v>
      </c>
      <c r="E18" s="346">
        <v>17335795</v>
      </c>
      <c r="F18" s="347">
        <v>17378.893359999998</v>
      </c>
      <c r="G18" s="347">
        <v>17653.893359999998</v>
      </c>
      <c r="H18" s="347">
        <f t="shared" si="0"/>
        <v>275</v>
      </c>
      <c r="L18" s="342"/>
      <c r="M18" s="342"/>
      <c r="N18" s="342"/>
      <c r="O18" s="342"/>
      <c r="P18" s="342"/>
      <c r="Q18" s="342"/>
    </row>
    <row r="19" spans="1:17" ht="22.5" customHeight="1" x14ac:dyDescent="0.2">
      <c r="A19" s="344">
        <v>8</v>
      </c>
      <c r="B19" s="344" t="s">
        <v>369</v>
      </c>
      <c r="C19" s="348" t="s">
        <v>309</v>
      </c>
      <c r="D19" s="345" t="s">
        <v>377</v>
      </c>
      <c r="E19" s="346" t="s">
        <v>378</v>
      </c>
      <c r="F19" s="347">
        <v>7041.2455999999993</v>
      </c>
      <c r="G19" s="347">
        <v>7133.6427999999996</v>
      </c>
      <c r="H19" s="347">
        <f t="shared" si="0"/>
        <v>92.397200000000339</v>
      </c>
      <c r="L19" s="342"/>
      <c r="M19" s="342"/>
      <c r="N19" s="342"/>
      <c r="O19" s="342"/>
      <c r="P19" s="342"/>
      <c r="Q19" s="342"/>
    </row>
    <row r="20" spans="1:17" ht="22.5" customHeight="1" x14ac:dyDescent="0.2">
      <c r="A20" s="344">
        <v>10</v>
      </c>
      <c r="B20" s="344" t="s">
        <v>369</v>
      </c>
      <c r="C20" s="348" t="s">
        <v>304</v>
      </c>
      <c r="D20" s="345" t="s">
        <v>379</v>
      </c>
      <c r="E20" s="346">
        <v>17336244</v>
      </c>
      <c r="F20" s="347">
        <v>124.13013000000001</v>
      </c>
      <c r="G20" s="347">
        <v>124.13191</v>
      </c>
      <c r="H20" s="347">
        <f t="shared" si="0"/>
        <v>1.7799999999965621E-3</v>
      </c>
      <c r="L20" s="342"/>
      <c r="M20" s="342"/>
      <c r="N20" s="342"/>
      <c r="O20" s="342"/>
      <c r="P20" s="342"/>
      <c r="Q20" s="342"/>
    </row>
    <row r="21" spans="1:17" ht="22.5" customHeight="1" x14ac:dyDescent="0.2">
      <c r="A21" s="344">
        <v>11</v>
      </c>
      <c r="B21" s="344" t="s">
        <v>369</v>
      </c>
      <c r="C21" s="348" t="s">
        <v>301</v>
      </c>
      <c r="D21" s="345" t="s">
        <v>380</v>
      </c>
      <c r="E21" s="346">
        <v>36167991</v>
      </c>
      <c r="F21" s="347">
        <v>518.84212000000002</v>
      </c>
      <c r="G21" s="347">
        <v>541.62125000000003</v>
      </c>
      <c r="H21" s="347">
        <f t="shared" si="0"/>
        <v>22.779130000000009</v>
      </c>
      <c r="L21" s="342"/>
      <c r="M21" s="342"/>
      <c r="N21" s="342"/>
      <c r="O21" s="342"/>
      <c r="P21" s="342"/>
      <c r="Q21" s="342"/>
    </row>
    <row r="22" spans="1:17" ht="22.5" customHeight="1" x14ac:dyDescent="0.2">
      <c r="A22" s="344">
        <v>11</v>
      </c>
      <c r="B22" s="344" t="s">
        <v>369</v>
      </c>
      <c r="C22" s="348" t="s">
        <v>304</v>
      </c>
      <c r="D22" s="345" t="s">
        <v>381</v>
      </c>
      <c r="E22" s="346" t="s">
        <v>382</v>
      </c>
      <c r="F22" s="347">
        <v>4277.8953099999999</v>
      </c>
      <c r="G22" s="347">
        <v>4274.63609</v>
      </c>
      <c r="H22" s="347">
        <f t="shared" si="0"/>
        <v>-3.2592199999999139</v>
      </c>
      <c r="L22" s="342"/>
      <c r="M22" s="342"/>
      <c r="N22" s="342"/>
      <c r="O22" s="342"/>
      <c r="P22" s="342"/>
      <c r="Q22" s="342"/>
    </row>
    <row r="23" spans="1:17" s="351" customFormat="1" ht="22.5" customHeight="1" x14ac:dyDescent="0.25">
      <c r="A23" s="344">
        <v>11</v>
      </c>
      <c r="B23" s="344" t="s">
        <v>369</v>
      </c>
      <c r="C23" s="348" t="s">
        <v>296</v>
      </c>
      <c r="D23" s="345" t="s">
        <v>383</v>
      </c>
      <c r="E23" s="346">
        <v>36119369</v>
      </c>
      <c r="F23" s="347">
        <v>1824.0440000000001</v>
      </c>
      <c r="G23" s="347">
        <v>1882.3186899999998</v>
      </c>
      <c r="H23" s="347">
        <f t="shared" si="0"/>
        <v>58.274689999999737</v>
      </c>
      <c r="I23" s="342"/>
      <c r="J23" s="342"/>
      <c r="K23" s="342"/>
      <c r="L23" s="342"/>
      <c r="M23" s="342"/>
      <c r="N23" s="342"/>
      <c r="O23" s="342"/>
      <c r="P23" s="342"/>
      <c r="Q23" s="342"/>
    </row>
    <row r="24" spans="1:17" s="351" customFormat="1" ht="22.5" customHeight="1" x14ac:dyDescent="0.25">
      <c r="A24" s="344">
        <v>11</v>
      </c>
      <c r="B24" s="344" t="s">
        <v>369</v>
      </c>
      <c r="C24" s="348" t="s">
        <v>299</v>
      </c>
      <c r="D24" s="345" t="s">
        <v>384</v>
      </c>
      <c r="E24" s="346">
        <v>36084221</v>
      </c>
      <c r="F24" s="347">
        <v>1698.4873799999998</v>
      </c>
      <c r="G24" s="347">
        <v>1695.9733999999999</v>
      </c>
      <c r="H24" s="347">
        <f t="shared" si="0"/>
        <v>-2.5139799999999468</v>
      </c>
      <c r="I24" s="342"/>
      <c r="J24" s="342"/>
      <c r="K24" s="342"/>
      <c r="L24" s="342"/>
      <c r="M24" s="342"/>
      <c r="N24" s="342"/>
      <c r="O24" s="342"/>
      <c r="P24" s="342"/>
      <c r="Q24" s="342"/>
    </row>
    <row r="25" spans="1:17" s="351" customFormat="1" ht="22.5" customHeight="1" x14ac:dyDescent="0.25">
      <c r="A25" s="344">
        <v>11</v>
      </c>
      <c r="B25" s="344" t="s">
        <v>369</v>
      </c>
      <c r="C25" s="348" t="s">
        <v>312</v>
      </c>
      <c r="D25" s="345" t="s">
        <v>385</v>
      </c>
      <c r="E25" s="346">
        <v>31908977</v>
      </c>
      <c r="F25" s="347">
        <v>87.26697999999999</v>
      </c>
      <c r="G25" s="347">
        <v>85.695700000000002</v>
      </c>
      <c r="H25" s="347">
        <f t="shared" si="0"/>
        <v>-1.5712799999999874</v>
      </c>
      <c r="I25" s="342"/>
      <c r="J25" s="342"/>
      <c r="K25" s="342"/>
      <c r="L25" s="342"/>
      <c r="M25" s="342"/>
      <c r="N25" s="342"/>
      <c r="O25" s="342"/>
      <c r="P25" s="342"/>
      <c r="Q25" s="342"/>
    </row>
    <row r="26" spans="1:17" s="352" customFormat="1" ht="15.75" x14ac:dyDescent="0.25">
      <c r="A26" s="344">
        <v>11</v>
      </c>
      <c r="B26" s="344" t="s">
        <v>369</v>
      </c>
      <c r="C26" s="348" t="s">
        <v>320</v>
      </c>
      <c r="D26" s="345" t="s">
        <v>386</v>
      </c>
      <c r="E26" s="350">
        <v>37954954</v>
      </c>
      <c r="F26" s="347">
        <v>1.3720000000000001E-2</v>
      </c>
      <c r="G26" s="347">
        <v>1.3720000000000001E-2</v>
      </c>
      <c r="H26" s="347">
        <f t="shared" si="0"/>
        <v>0</v>
      </c>
      <c r="I26" s="342"/>
      <c r="J26" s="342"/>
      <c r="K26" s="342"/>
    </row>
    <row r="27" spans="1:17" s="352" customFormat="1" ht="20.25" customHeight="1" x14ac:dyDescent="0.25">
      <c r="A27" s="744" t="s">
        <v>4</v>
      </c>
      <c r="B27" s="745"/>
      <c r="C27" s="745"/>
      <c r="D27" s="745"/>
      <c r="E27" s="746"/>
      <c r="F27" s="367">
        <f>SUM(F3:F26)</f>
        <v>275545.26464999997</v>
      </c>
      <c r="G27" s="367">
        <f>SUM(G3:G26)</f>
        <v>284952.5712699999</v>
      </c>
      <c r="H27" s="367">
        <f>SUM(H3:H26)</f>
        <v>9407.3066199999939</v>
      </c>
      <c r="I27" s="342"/>
      <c r="J27" s="342"/>
      <c r="K27" s="342"/>
    </row>
    <row r="28" spans="1:17" s="352" customFormat="1" ht="15.75" x14ac:dyDescent="0.25">
      <c r="A28" s="368"/>
      <c r="B28" s="368"/>
      <c r="C28" s="368"/>
      <c r="D28" s="368"/>
      <c r="E28" s="368"/>
      <c r="F28" s="369"/>
      <c r="G28" s="369"/>
      <c r="H28" s="369"/>
      <c r="I28" s="342"/>
      <c r="J28" s="342"/>
      <c r="K28" s="342"/>
    </row>
    <row r="29" spans="1:17" s="352" customFormat="1" ht="15.75" x14ac:dyDescent="0.25">
      <c r="A29" s="370" t="s">
        <v>387</v>
      </c>
      <c r="B29" s="368"/>
      <c r="C29" s="368"/>
      <c r="D29" s="368"/>
      <c r="E29" s="368"/>
      <c r="F29" s="369"/>
      <c r="G29" s="369"/>
      <c r="H29" s="369"/>
      <c r="I29" s="342"/>
      <c r="J29" s="342"/>
      <c r="K29" s="342"/>
    </row>
    <row r="30" spans="1:17" s="352" customFormat="1" ht="15.75" x14ac:dyDescent="0.25">
      <c r="A30" s="371" t="s">
        <v>343</v>
      </c>
      <c r="B30" s="353"/>
      <c r="C30" s="353"/>
      <c r="D30" s="353"/>
      <c r="E30" s="368"/>
      <c r="F30" s="369"/>
      <c r="G30" s="369"/>
      <c r="H30" s="369"/>
      <c r="I30" s="342"/>
      <c r="J30" s="342"/>
      <c r="K30" s="342"/>
    </row>
    <row r="31" spans="1:17" s="355" customFormat="1" ht="12.75" customHeight="1" x14ac:dyDescent="0.2">
      <c r="A31" s="354">
        <v>1</v>
      </c>
      <c r="B31" s="741" t="s">
        <v>388</v>
      </c>
      <c r="C31" s="741"/>
      <c r="D31" s="741"/>
      <c r="F31" s="356"/>
      <c r="I31" s="342"/>
      <c r="J31" s="342"/>
      <c r="K31" s="342"/>
    </row>
    <row r="32" spans="1:17" s="351" customFormat="1" ht="12.75" customHeight="1" x14ac:dyDescent="0.25">
      <c r="A32" s="357">
        <v>2</v>
      </c>
      <c r="B32" s="742" t="s">
        <v>389</v>
      </c>
      <c r="C32" s="742"/>
      <c r="D32" s="742"/>
      <c r="F32" s="358"/>
      <c r="I32" s="342"/>
      <c r="J32" s="342"/>
      <c r="K32" s="342"/>
      <c r="L32" s="342"/>
      <c r="M32" s="342"/>
      <c r="N32" s="342"/>
      <c r="O32" s="342"/>
      <c r="P32" s="342"/>
      <c r="Q32" s="342"/>
    </row>
    <row r="33" spans="1:11" s="351" customFormat="1" ht="12.75" customHeight="1" x14ac:dyDescent="0.25">
      <c r="A33" s="357">
        <v>3</v>
      </c>
      <c r="B33" s="743" t="s">
        <v>390</v>
      </c>
      <c r="C33" s="743"/>
      <c r="D33" s="743"/>
      <c r="F33" s="358"/>
      <c r="I33" s="342"/>
      <c r="J33" s="342"/>
      <c r="K33" s="342"/>
    </row>
    <row r="34" spans="1:11" s="351" customFormat="1" ht="12.75" customHeight="1" x14ac:dyDescent="0.25">
      <c r="A34" s="357">
        <v>4</v>
      </c>
      <c r="B34" s="743" t="s">
        <v>391</v>
      </c>
      <c r="C34" s="743"/>
      <c r="D34" s="743"/>
      <c r="I34" s="342"/>
      <c r="J34" s="342"/>
      <c r="K34" s="342"/>
    </row>
    <row r="35" spans="1:11" s="351" customFormat="1" ht="12.75" customHeight="1" x14ac:dyDescent="0.25">
      <c r="A35" s="357">
        <v>5</v>
      </c>
      <c r="B35" s="743" t="s">
        <v>392</v>
      </c>
      <c r="C35" s="743"/>
      <c r="D35" s="743"/>
      <c r="I35" s="342"/>
      <c r="J35" s="342"/>
      <c r="K35" s="342"/>
    </row>
    <row r="36" spans="1:11" s="351" customFormat="1" ht="12.75" customHeight="1" x14ac:dyDescent="0.25">
      <c r="A36" s="357">
        <v>6</v>
      </c>
      <c r="B36" s="743" t="s">
        <v>393</v>
      </c>
      <c r="C36" s="743"/>
      <c r="D36" s="743"/>
      <c r="I36" s="342"/>
      <c r="J36" s="342"/>
      <c r="K36" s="342"/>
    </row>
    <row r="37" spans="1:11" s="351" customFormat="1" ht="12.75" customHeight="1" x14ac:dyDescent="0.25">
      <c r="A37" s="357">
        <v>7</v>
      </c>
      <c r="B37" s="743" t="s">
        <v>394</v>
      </c>
      <c r="C37" s="743"/>
      <c r="D37" s="743"/>
      <c r="E37" s="340"/>
      <c r="I37" s="342"/>
      <c r="J37" s="342"/>
      <c r="K37" s="342"/>
    </row>
    <row r="38" spans="1:11" s="351" customFormat="1" ht="12.75" customHeight="1" x14ac:dyDescent="0.25">
      <c r="A38" s="357">
        <v>8</v>
      </c>
      <c r="B38" s="743" t="s">
        <v>395</v>
      </c>
      <c r="C38" s="743"/>
      <c r="D38" s="743"/>
      <c r="E38" s="340"/>
      <c r="I38" s="342"/>
      <c r="J38" s="342"/>
      <c r="K38" s="342"/>
    </row>
    <row r="39" spans="1:11" s="351" customFormat="1" ht="12.75" customHeight="1" x14ac:dyDescent="0.25">
      <c r="A39" s="357">
        <v>9</v>
      </c>
      <c r="B39" s="743" t="s">
        <v>396</v>
      </c>
      <c r="C39" s="743"/>
      <c r="D39" s="743"/>
      <c r="E39" s="359"/>
      <c r="F39" s="360"/>
      <c r="I39" s="342"/>
      <c r="J39" s="342"/>
      <c r="K39" s="342"/>
    </row>
    <row r="40" spans="1:11" s="351" customFormat="1" ht="12.75" customHeight="1" x14ac:dyDescent="0.25">
      <c r="A40" s="357">
        <v>10</v>
      </c>
      <c r="B40" s="743" t="s">
        <v>397</v>
      </c>
      <c r="C40" s="743"/>
      <c r="D40" s="743"/>
      <c r="E40" s="340"/>
      <c r="I40" s="342"/>
      <c r="J40" s="342"/>
      <c r="K40" s="342"/>
    </row>
    <row r="41" spans="1:11" s="351" customFormat="1" ht="12.75" customHeight="1" x14ac:dyDescent="0.25">
      <c r="A41" s="357">
        <v>11</v>
      </c>
      <c r="B41" s="743" t="s">
        <v>398</v>
      </c>
      <c r="C41" s="743"/>
      <c r="D41" s="743"/>
      <c r="E41" s="340"/>
      <c r="I41" s="342"/>
      <c r="J41" s="342"/>
      <c r="K41" s="342"/>
    </row>
    <row r="42" spans="1:11" s="351" customFormat="1" ht="12.75" customHeight="1" x14ac:dyDescent="0.25">
      <c r="A42" s="357">
        <v>12</v>
      </c>
      <c r="B42" s="743" t="s">
        <v>399</v>
      </c>
      <c r="C42" s="743"/>
      <c r="D42" s="743"/>
      <c r="E42" s="361"/>
      <c r="I42" s="342"/>
      <c r="J42" s="342"/>
      <c r="K42" s="342"/>
    </row>
    <row r="43" spans="1:11" s="351" customFormat="1" ht="12.75" customHeight="1" x14ac:dyDescent="0.25">
      <c r="A43" s="362">
        <v>13</v>
      </c>
      <c r="B43" s="743" t="s">
        <v>400</v>
      </c>
      <c r="C43" s="743"/>
      <c r="D43" s="743"/>
      <c r="E43" s="361"/>
      <c r="I43" s="342"/>
      <c r="J43" s="342"/>
      <c r="K43" s="342"/>
    </row>
    <row r="44" spans="1:11" s="351" customFormat="1" ht="9.75" customHeight="1" x14ac:dyDescent="0.25">
      <c r="E44" s="361"/>
      <c r="I44" s="342"/>
      <c r="J44" s="342"/>
      <c r="K44" s="342"/>
    </row>
    <row r="45" spans="1:11" s="351" customFormat="1" x14ac:dyDescent="0.25">
      <c r="A45" s="363" t="s">
        <v>344</v>
      </c>
      <c r="B45" s="364"/>
      <c r="E45" s="361"/>
      <c r="I45" s="342"/>
      <c r="J45" s="342"/>
      <c r="K45" s="342"/>
    </row>
    <row r="46" spans="1:11" s="351" customFormat="1" ht="12.75" customHeight="1" x14ac:dyDescent="0.25">
      <c r="A46" s="357" t="s">
        <v>350</v>
      </c>
      <c r="B46" s="743" t="s">
        <v>401</v>
      </c>
      <c r="C46" s="743"/>
      <c r="D46" s="743"/>
      <c r="E46" s="361"/>
      <c r="I46" s="342"/>
      <c r="J46" s="342"/>
      <c r="K46" s="342"/>
    </row>
    <row r="47" spans="1:11" s="351" customFormat="1" ht="12.75" customHeight="1" x14ac:dyDescent="0.25">
      <c r="A47" s="357" t="s">
        <v>369</v>
      </c>
      <c r="B47" s="743" t="s">
        <v>402</v>
      </c>
      <c r="C47" s="743"/>
      <c r="D47" s="743"/>
      <c r="I47" s="342"/>
      <c r="J47" s="342"/>
      <c r="K47" s="342"/>
    </row>
  </sheetData>
  <mergeCells count="17">
    <mergeCell ref="B42:D42"/>
    <mergeCell ref="B43:D43"/>
    <mergeCell ref="B46:D46"/>
    <mergeCell ref="B47:D47"/>
    <mergeCell ref="A27:E27"/>
    <mergeCell ref="B36:D36"/>
    <mergeCell ref="B37:D37"/>
    <mergeCell ref="B38:D38"/>
    <mergeCell ref="B39:D39"/>
    <mergeCell ref="B40:D40"/>
    <mergeCell ref="B41:D41"/>
    <mergeCell ref="B35:D35"/>
    <mergeCell ref="A1:H1"/>
    <mergeCell ref="B31:D31"/>
    <mergeCell ref="B32:D32"/>
    <mergeCell ref="B33:D33"/>
    <mergeCell ref="B34:D34"/>
  </mergeCells>
  <conditionalFormatting sqref="H28:H30">
    <cfRule type="cellIs" dxfId="2" priority="3" stopIfTrue="1" operator="lessThan">
      <formula>0</formula>
    </cfRule>
  </conditionalFormatting>
  <conditionalFormatting sqref="H3:H27">
    <cfRule type="cellIs" dxfId="1" priority="2" stopIfTrue="1" operator="lessThan">
      <formula>0</formula>
    </cfRule>
  </conditionalFormatting>
  <conditionalFormatting sqref="H3:H26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96"/>
  <sheetViews>
    <sheetView showGridLines="0" zoomScale="70" zoomScaleNormal="70" zoomScaleSheetLayoutView="75" workbookViewId="0">
      <selection activeCell="C36" sqref="C36"/>
    </sheetView>
  </sheetViews>
  <sheetFormatPr defaultRowHeight="15" x14ac:dyDescent="0.25"/>
  <cols>
    <col min="1" max="1" width="20.140625" style="341" customWidth="1"/>
    <col min="2" max="2" width="6.42578125" style="341" customWidth="1"/>
    <col min="3" max="3" width="7.7109375" style="341" customWidth="1"/>
    <col min="4" max="4" width="39.140625" style="341" customWidth="1"/>
    <col min="5" max="5" width="9.5703125" style="341" customWidth="1"/>
    <col min="6" max="6" width="18.140625" style="397" customWidth="1"/>
    <col min="7" max="7" width="18.5703125" style="397" customWidth="1"/>
    <col min="8" max="8" width="16" style="341" customWidth="1"/>
    <col min="9" max="9" width="12.140625" style="341" customWidth="1"/>
    <col min="10" max="10" width="16.7109375" style="341" customWidth="1"/>
    <col min="11" max="11" width="14.42578125" style="377" customWidth="1"/>
    <col min="12" max="12" width="16.140625" style="377" customWidth="1"/>
    <col min="13" max="13" width="13.28515625" style="377" customWidth="1"/>
    <col min="14" max="14" width="16.85546875" style="377" customWidth="1"/>
    <col min="15" max="15" width="17.7109375" style="377" customWidth="1"/>
    <col min="16" max="16" width="22.28515625" style="328" customWidth="1"/>
    <col min="17" max="17" width="17.5703125" style="328" customWidth="1"/>
    <col min="18" max="18" width="13.42578125" style="328" customWidth="1"/>
    <col min="19" max="19" width="15.28515625" style="377" customWidth="1"/>
    <col min="20" max="20" width="16.28515625" style="328" bestFit="1" customWidth="1"/>
    <col min="21" max="23" width="9.140625" style="328"/>
    <col min="24" max="16384" width="9.140625" style="377"/>
  </cols>
  <sheetData>
    <row r="1" spans="1:19" s="328" customFormat="1" ht="25.5" customHeight="1" x14ac:dyDescent="0.25">
      <c r="A1" s="757" t="s">
        <v>403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S1" s="377"/>
    </row>
    <row r="2" spans="1:19" s="328" customFormat="1" ht="25.5" customHeight="1" x14ac:dyDescent="0.25">
      <c r="A2" s="758" t="s">
        <v>287</v>
      </c>
      <c r="B2" s="747" t="s">
        <v>404</v>
      </c>
      <c r="C2" s="747" t="s">
        <v>405</v>
      </c>
      <c r="D2" s="747" t="s">
        <v>345</v>
      </c>
      <c r="E2" s="747" t="s">
        <v>346</v>
      </c>
      <c r="F2" s="747" t="s">
        <v>406</v>
      </c>
      <c r="G2" s="760" t="s">
        <v>407</v>
      </c>
      <c r="H2" s="747" t="s">
        <v>408</v>
      </c>
      <c r="I2" s="747" t="s">
        <v>409</v>
      </c>
      <c r="J2" s="747" t="s">
        <v>410</v>
      </c>
      <c r="K2" s="749" t="s">
        <v>411</v>
      </c>
      <c r="L2" s="750"/>
      <c r="M2" s="750"/>
      <c r="N2" s="750"/>
      <c r="O2" s="751"/>
      <c r="P2" s="752" t="s">
        <v>412</v>
      </c>
      <c r="Q2" s="753"/>
      <c r="R2" s="754"/>
      <c r="S2" s="755" t="s">
        <v>413</v>
      </c>
    </row>
    <row r="3" spans="1:19" s="328" customFormat="1" ht="108.75" customHeight="1" x14ac:dyDescent="0.25">
      <c r="A3" s="759"/>
      <c r="B3" s="748"/>
      <c r="C3" s="748"/>
      <c r="D3" s="748"/>
      <c r="E3" s="748"/>
      <c r="F3" s="748"/>
      <c r="G3" s="761"/>
      <c r="H3" s="748"/>
      <c r="I3" s="748"/>
      <c r="J3" s="748"/>
      <c r="K3" s="336" t="s">
        <v>414</v>
      </c>
      <c r="L3" s="336" t="s">
        <v>415</v>
      </c>
      <c r="M3" s="336" t="s">
        <v>416</v>
      </c>
      <c r="N3" s="402" t="s">
        <v>417</v>
      </c>
      <c r="O3" s="402" t="s">
        <v>418</v>
      </c>
      <c r="P3" s="336" t="s">
        <v>419</v>
      </c>
      <c r="Q3" s="402" t="s">
        <v>420</v>
      </c>
      <c r="R3" s="402" t="s">
        <v>421</v>
      </c>
      <c r="S3" s="756"/>
    </row>
    <row r="4" spans="1:19" s="328" customFormat="1" ht="25.5" customHeight="1" x14ac:dyDescent="0.25">
      <c r="A4" s="378" t="s">
        <v>295</v>
      </c>
      <c r="B4" s="379">
        <v>1</v>
      </c>
      <c r="C4" s="379" t="s">
        <v>350</v>
      </c>
      <c r="D4" s="378" t="s">
        <v>351</v>
      </c>
      <c r="E4" s="380" t="s">
        <v>352</v>
      </c>
      <c r="F4" s="380" t="s">
        <v>422</v>
      </c>
      <c r="G4" s="381">
        <v>15607.333269999999</v>
      </c>
      <c r="H4" s="382" t="s">
        <v>423</v>
      </c>
      <c r="I4" s="383" t="s">
        <v>423</v>
      </c>
      <c r="J4" s="381">
        <v>0</v>
      </c>
      <c r="K4" s="383" t="s">
        <v>423</v>
      </c>
      <c r="L4" s="383" t="s">
        <v>423</v>
      </c>
      <c r="M4" s="383" t="s">
        <v>423</v>
      </c>
      <c r="N4" s="381">
        <v>0</v>
      </c>
      <c r="O4" s="381">
        <v>0</v>
      </c>
      <c r="P4" s="384" t="s">
        <v>423</v>
      </c>
      <c r="Q4" s="381">
        <v>0</v>
      </c>
      <c r="R4" s="381">
        <v>0</v>
      </c>
      <c r="S4" s="381">
        <v>0</v>
      </c>
    </row>
    <row r="5" spans="1:19" s="328" customFormat="1" ht="25.5" customHeight="1" x14ac:dyDescent="0.25">
      <c r="A5" s="378" t="s">
        <v>300</v>
      </c>
      <c r="B5" s="379">
        <v>1</v>
      </c>
      <c r="C5" s="379" t="s">
        <v>350</v>
      </c>
      <c r="D5" s="378" t="s">
        <v>353</v>
      </c>
      <c r="E5" s="380" t="s">
        <v>354</v>
      </c>
      <c r="F5" s="380" t="s">
        <v>422</v>
      </c>
      <c r="G5" s="381">
        <v>27890.533950000001</v>
      </c>
      <c r="H5" s="385" t="s">
        <v>423</v>
      </c>
      <c r="I5" s="385" t="s">
        <v>423</v>
      </c>
      <c r="J5" s="382">
        <v>0</v>
      </c>
      <c r="K5" s="385" t="s">
        <v>423</v>
      </c>
      <c r="L5" s="385" t="s">
        <v>423</v>
      </c>
      <c r="M5" s="383" t="s">
        <v>423</v>
      </c>
      <c r="N5" s="381">
        <v>0</v>
      </c>
      <c r="O5" s="382">
        <v>0</v>
      </c>
      <c r="P5" s="384" t="s">
        <v>423</v>
      </c>
      <c r="Q5" s="382">
        <v>0</v>
      </c>
      <c r="R5" s="381">
        <v>0</v>
      </c>
      <c r="S5" s="381">
        <v>0</v>
      </c>
    </row>
    <row r="6" spans="1:19" s="328" customFormat="1" ht="25.5" customHeight="1" x14ac:dyDescent="0.25">
      <c r="A6" s="378" t="s">
        <v>300</v>
      </c>
      <c r="B6" s="379">
        <v>1</v>
      </c>
      <c r="C6" s="379" t="s">
        <v>350</v>
      </c>
      <c r="D6" s="378" t="s">
        <v>355</v>
      </c>
      <c r="E6" s="386">
        <v>31813861</v>
      </c>
      <c r="F6" s="380" t="s">
        <v>422</v>
      </c>
      <c r="G6" s="381">
        <v>135441.76278999998</v>
      </c>
      <c r="H6" s="385" t="s">
        <v>423</v>
      </c>
      <c r="I6" s="385" t="s">
        <v>423</v>
      </c>
      <c r="J6" s="382">
        <v>0</v>
      </c>
      <c r="K6" s="385" t="s">
        <v>423</v>
      </c>
      <c r="L6" s="385" t="s">
        <v>423</v>
      </c>
      <c r="M6" s="383" t="s">
        <v>423</v>
      </c>
      <c r="N6" s="381">
        <v>0</v>
      </c>
      <c r="O6" s="382">
        <v>0</v>
      </c>
      <c r="P6" s="384" t="s">
        <v>423</v>
      </c>
      <c r="Q6" s="382">
        <v>0</v>
      </c>
      <c r="R6" s="381">
        <v>0</v>
      </c>
      <c r="S6" s="381">
        <v>0</v>
      </c>
    </row>
    <row r="7" spans="1:19" s="328" customFormat="1" ht="25.5" customHeight="1" x14ac:dyDescent="0.25">
      <c r="A7" s="378" t="s">
        <v>300</v>
      </c>
      <c r="B7" s="379">
        <v>7</v>
      </c>
      <c r="C7" s="379" t="s">
        <v>350</v>
      </c>
      <c r="D7" s="378" t="s">
        <v>365</v>
      </c>
      <c r="E7" s="386">
        <v>30853915</v>
      </c>
      <c r="F7" s="380" t="s">
        <v>422</v>
      </c>
      <c r="G7" s="381">
        <v>6006.1042300000008</v>
      </c>
      <c r="H7" s="385" t="s">
        <v>423</v>
      </c>
      <c r="I7" s="385" t="s">
        <v>423</v>
      </c>
      <c r="J7" s="382">
        <v>0</v>
      </c>
      <c r="K7" s="385" t="s">
        <v>423</v>
      </c>
      <c r="L7" s="385" t="s">
        <v>423</v>
      </c>
      <c r="M7" s="383" t="s">
        <v>423</v>
      </c>
      <c r="N7" s="381">
        <v>0</v>
      </c>
      <c r="O7" s="382">
        <v>0</v>
      </c>
      <c r="P7" s="387" t="s">
        <v>423</v>
      </c>
      <c r="Q7" s="388">
        <v>0</v>
      </c>
      <c r="R7" s="389">
        <v>0</v>
      </c>
      <c r="S7" s="389">
        <v>0</v>
      </c>
    </row>
    <row r="8" spans="1:19" s="328" customFormat="1" ht="25.5" customHeight="1" x14ac:dyDescent="0.25">
      <c r="A8" s="378" t="s">
        <v>316</v>
      </c>
      <c r="B8" s="379">
        <v>8</v>
      </c>
      <c r="C8" s="379" t="s">
        <v>369</v>
      </c>
      <c r="D8" s="378" t="s">
        <v>370</v>
      </c>
      <c r="E8" s="386">
        <v>17335469</v>
      </c>
      <c r="F8" s="380" t="s">
        <v>424</v>
      </c>
      <c r="G8" s="381">
        <v>978.95064000000002</v>
      </c>
      <c r="H8" s="385" t="s">
        <v>423</v>
      </c>
      <c r="I8" s="385" t="s">
        <v>423</v>
      </c>
      <c r="J8" s="382">
        <v>0</v>
      </c>
      <c r="K8" s="385" t="s">
        <v>423</v>
      </c>
      <c r="L8" s="385" t="s">
        <v>423</v>
      </c>
      <c r="M8" s="383" t="s">
        <v>423</v>
      </c>
      <c r="N8" s="381">
        <v>0</v>
      </c>
      <c r="O8" s="382">
        <v>0</v>
      </c>
      <c r="P8" s="384" t="s">
        <v>423</v>
      </c>
      <c r="Q8" s="382">
        <v>0</v>
      </c>
      <c r="R8" s="381">
        <v>0</v>
      </c>
      <c r="S8" s="389">
        <v>0</v>
      </c>
    </row>
    <row r="9" spans="1:19" s="328" customFormat="1" ht="25.5" customHeight="1" x14ac:dyDescent="0.25">
      <c r="A9" s="390" t="s">
        <v>313</v>
      </c>
      <c r="B9" s="82">
        <v>8</v>
      </c>
      <c r="C9" s="82" t="s">
        <v>369</v>
      </c>
      <c r="D9" s="378" t="s">
        <v>371</v>
      </c>
      <c r="E9" s="380" t="s">
        <v>372</v>
      </c>
      <c r="F9" s="380" t="s">
        <v>424</v>
      </c>
      <c r="G9" s="381">
        <v>2568.1634700000004</v>
      </c>
      <c r="H9" s="385" t="s">
        <v>423</v>
      </c>
      <c r="I9" s="391" t="s">
        <v>423</v>
      </c>
      <c r="J9" s="382">
        <v>0</v>
      </c>
      <c r="K9" s="385" t="s">
        <v>423</v>
      </c>
      <c r="L9" s="385" t="s">
        <v>423</v>
      </c>
      <c r="M9" s="383" t="s">
        <v>423</v>
      </c>
      <c r="N9" s="381">
        <v>0</v>
      </c>
      <c r="O9" s="382">
        <v>0</v>
      </c>
      <c r="P9" s="384" t="s">
        <v>423</v>
      </c>
      <c r="Q9" s="381">
        <v>0</v>
      </c>
      <c r="R9" s="381">
        <v>0</v>
      </c>
      <c r="S9" s="381">
        <v>0</v>
      </c>
    </row>
    <row r="10" spans="1:19" s="328" customFormat="1" ht="25.5" customHeight="1" x14ac:dyDescent="0.25">
      <c r="A10" s="390" t="s">
        <v>293</v>
      </c>
      <c r="B10" s="82">
        <v>1</v>
      </c>
      <c r="C10" s="82" t="s">
        <v>350</v>
      </c>
      <c r="D10" s="378" t="s">
        <v>356</v>
      </c>
      <c r="E10" s="380" t="s">
        <v>357</v>
      </c>
      <c r="F10" s="380" t="s">
        <v>422</v>
      </c>
      <c r="G10" s="381">
        <v>531.68512999999996</v>
      </c>
      <c r="H10" s="385" t="s">
        <v>423</v>
      </c>
      <c r="I10" s="391" t="s">
        <v>423</v>
      </c>
      <c r="J10" s="382">
        <v>0</v>
      </c>
      <c r="K10" s="385" t="s">
        <v>423</v>
      </c>
      <c r="L10" s="385" t="s">
        <v>423</v>
      </c>
      <c r="M10" s="383" t="s">
        <v>423</v>
      </c>
      <c r="N10" s="381">
        <v>0</v>
      </c>
      <c r="O10" s="382">
        <v>0</v>
      </c>
      <c r="P10" s="384" t="s">
        <v>423</v>
      </c>
      <c r="Q10" s="381">
        <v>0</v>
      </c>
      <c r="R10" s="381">
        <v>0</v>
      </c>
      <c r="S10" s="381">
        <v>0</v>
      </c>
    </row>
    <row r="11" spans="1:19" s="328" customFormat="1" ht="25.5" customHeight="1" x14ac:dyDescent="0.25">
      <c r="A11" s="390" t="s">
        <v>293</v>
      </c>
      <c r="B11" s="82">
        <v>1</v>
      </c>
      <c r="C11" s="82" t="s">
        <v>350</v>
      </c>
      <c r="D11" s="378" t="s">
        <v>358</v>
      </c>
      <c r="E11" s="392" t="s">
        <v>359</v>
      </c>
      <c r="F11" s="380" t="s">
        <v>422</v>
      </c>
      <c r="G11" s="381">
        <v>20611.322350000002</v>
      </c>
      <c r="H11" s="385" t="s">
        <v>423</v>
      </c>
      <c r="I11" s="391" t="s">
        <v>423</v>
      </c>
      <c r="J11" s="382">
        <v>0</v>
      </c>
      <c r="K11" s="385" t="s">
        <v>423</v>
      </c>
      <c r="L11" s="385" t="s">
        <v>423</v>
      </c>
      <c r="M11" s="383" t="s">
        <v>423</v>
      </c>
      <c r="N11" s="381">
        <v>0</v>
      </c>
      <c r="O11" s="382">
        <v>0</v>
      </c>
      <c r="P11" s="384" t="s">
        <v>423</v>
      </c>
      <c r="Q11" s="381">
        <v>0</v>
      </c>
      <c r="R11" s="381">
        <v>0</v>
      </c>
      <c r="S11" s="381">
        <v>0</v>
      </c>
    </row>
    <row r="12" spans="1:19" s="328" customFormat="1" ht="25.5" customHeight="1" x14ac:dyDescent="0.25">
      <c r="A12" s="390" t="s">
        <v>293</v>
      </c>
      <c r="B12" s="82">
        <v>7</v>
      </c>
      <c r="C12" s="82" t="s">
        <v>350</v>
      </c>
      <c r="D12" s="378" t="s">
        <v>366</v>
      </c>
      <c r="E12" s="392" t="s">
        <v>367</v>
      </c>
      <c r="F12" s="380" t="s">
        <v>422</v>
      </c>
      <c r="G12" s="381">
        <v>268.95688999999999</v>
      </c>
      <c r="H12" s="385" t="s">
        <v>423</v>
      </c>
      <c r="I12" s="391" t="s">
        <v>423</v>
      </c>
      <c r="J12" s="382">
        <v>0</v>
      </c>
      <c r="K12" s="385" t="s">
        <v>423</v>
      </c>
      <c r="L12" s="385" t="s">
        <v>423</v>
      </c>
      <c r="M12" s="383" t="s">
        <v>423</v>
      </c>
      <c r="N12" s="381">
        <v>0</v>
      </c>
      <c r="O12" s="382">
        <v>0</v>
      </c>
      <c r="P12" s="384" t="s">
        <v>423</v>
      </c>
      <c r="Q12" s="381">
        <v>0</v>
      </c>
      <c r="R12" s="381">
        <v>0</v>
      </c>
      <c r="S12" s="381">
        <v>0</v>
      </c>
    </row>
    <row r="13" spans="1:19" s="328" customFormat="1" ht="25.5" customHeight="1" x14ac:dyDescent="0.25">
      <c r="A13" s="390" t="s">
        <v>307</v>
      </c>
      <c r="B13" s="379">
        <v>8</v>
      </c>
      <c r="C13" s="379" t="s">
        <v>369</v>
      </c>
      <c r="D13" s="378" t="s">
        <v>373</v>
      </c>
      <c r="E13" s="386">
        <v>17336163</v>
      </c>
      <c r="F13" s="380" t="s">
        <v>424</v>
      </c>
      <c r="G13" s="381">
        <v>3324.9807299999998</v>
      </c>
      <c r="H13" s="383" t="s">
        <v>423</v>
      </c>
      <c r="I13" s="384" t="s">
        <v>423</v>
      </c>
      <c r="J13" s="381">
        <v>0</v>
      </c>
      <c r="K13" s="383" t="s">
        <v>423</v>
      </c>
      <c r="L13" s="383" t="s">
        <v>423</v>
      </c>
      <c r="M13" s="383" t="s">
        <v>423</v>
      </c>
      <c r="N13" s="381">
        <v>0</v>
      </c>
      <c r="O13" s="381">
        <v>0</v>
      </c>
      <c r="P13" s="384" t="s">
        <v>423</v>
      </c>
      <c r="Q13" s="381">
        <v>0</v>
      </c>
      <c r="R13" s="381">
        <v>0</v>
      </c>
      <c r="S13" s="381">
        <v>0</v>
      </c>
    </row>
    <row r="14" spans="1:19" s="328" customFormat="1" ht="25.5" customHeight="1" x14ac:dyDescent="0.25">
      <c r="A14" s="378" t="s">
        <v>301</v>
      </c>
      <c r="B14" s="379">
        <v>11</v>
      </c>
      <c r="C14" s="379" t="s">
        <v>369</v>
      </c>
      <c r="D14" s="378" t="s">
        <v>380</v>
      </c>
      <c r="E14" s="393">
        <v>36167991</v>
      </c>
      <c r="F14" s="393" t="s">
        <v>425</v>
      </c>
      <c r="G14" s="381">
        <v>541.62125000000003</v>
      </c>
      <c r="H14" s="385" t="s">
        <v>423</v>
      </c>
      <c r="I14" s="385" t="s">
        <v>423</v>
      </c>
      <c r="J14" s="382">
        <v>0</v>
      </c>
      <c r="K14" s="391" t="s">
        <v>423</v>
      </c>
      <c r="L14" s="391" t="s">
        <v>423</v>
      </c>
      <c r="M14" s="391" t="s">
        <v>423</v>
      </c>
      <c r="N14" s="382">
        <v>0</v>
      </c>
      <c r="O14" s="382">
        <v>0</v>
      </c>
      <c r="P14" s="391" t="s">
        <v>423</v>
      </c>
      <c r="Q14" s="382">
        <v>0</v>
      </c>
      <c r="R14" s="382">
        <v>0</v>
      </c>
      <c r="S14" s="382">
        <v>0</v>
      </c>
    </row>
    <row r="15" spans="1:19" s="328" customFormat="1" ht="25.5" customHeight="1" x14ac:dyDescent="0.25">
      <c r="A15" s="390" t="s">
        <v>304</v>
      </c>
      <c r="B15" s="379">
        <v>8</v>
      </c>
      <c r="C15" s="379" t="s">
        <v>369</v>
      </c>
      <c r="D15" s="378" t="s">
        <v>374</v>
      </c>
      <c r="E15" s="380" t="s">
        <v>375</v>
      </c>
      <c r="F15" s="380" t="s">
        <v>422</v>
      </c>
      <c r="G15" s="381">
        <v>18239.695829999997</v>
      </c>
      <c r="H15" s="385" t="s">
        <v>423</v>
      </c>
      <c r="I15" s="385" t="s">
        <v>423</v>
      </c>
      <c r="J15" s="382">
        <v>0</v>
      </c>
      <c r="K15" s="391" t="s">
        <v>423</v>
      </c>
      <c r="L15" s="385" t="s">
        <v>423</v>
      </c>
      <c r="M15" s="383" t="s">
        <v>423</v>
      </c>
      <c r="N15" s="381">
        <v>0</v>
      </c>
      <c r="O15" s="382">
        <v>0</v>
      </c>
      <c r="P15" s="391" t="s">
        <v>423</v>
      </c>
      <c r="Q15" s="382">
        <v>0</v>
      </c>
      <c r="R15" s="382">
        <v>0</v>
      </c>
      <c r="S15" s="382">
        <v>0</v>
      </c>
    </row>
    <row r="16" spans="1:19" s="328" customFormat="1" ht="25.5" customHeight="1" x14ac:dyDescent="0.25">
      <c r="A16" s="390" t="s">
        <v>304</v>
      </c>
      <c r="B16" s="379">
        <v>10</v>
      </c>
      <c r="C16" s="379" t="s">
        <v>369</v>
      </c>
      <c r="D16" s="378" t="s">
        <v>379</v>
      </c>
      <c r="E16" s="393">
        <v>17336244</v>
      </c>
      <c r="F16" s="380" t="s">
        <v>424</v>
      </c>
      <c r="G16" s="381">
        <v>124.13191</v>
      </c>
      <c r="H16" s="383" t="s">
        <v>423</v>
      </c>
      <c r="I16" s="383" t="s">
        <v>423</v>
      </c>
      <c r="J16" s="381">
        <v>0</v>
      </c>
      <c r="K16" s="383" t="s">
        <v>423</v>
      </c>
      <c r="L16" s="383" t="s">
        <v>423</v>
      </c>
      <c r="M16" s="383" t="s">
        <v>423</v>
      </c>
      <c r="N16" s="381">
        <v>0</v>
      </c>
      <c r="O16" s="381">
        <v>0</v>
      </c>
      <c r="P16" s="384" t="s">
        <v>423</v>
      </c>
      <c r="Q16" s="381">
        <v>0</v>
      </c>
      <c r="R16" s="381">
        <v>0</v>
      </c>
      <c r="S16" s="381">
        <v>0</v>
      </c>
    </row>
    <row r="17" spans="1:19" s="328" customFormat="1" ht="25.5" customHeight="1" x14ac:dyDescent="0.25">
      <c r="A17" s="390" t="s">
        <v>304</v>
      </c>
      <c r="B17" s="379">
        <v>11</v>
      </c>
      <c r="C17" s="379" t="s">
        <v>369</v>
      </c>
      <c r="D17" s="378" t="s">
        <v>381</v>
      </c>
      <c r="E17" s="380" t="s">
        <v>382</v>
      </c>
      <c r="F17" s="380" t="s">
        <v>424</v>
      </c>
      <c r="G17" s="381">
        <v>4274.63609</v>
      </c>
      <c r="H17" s="82" t="s">
        <v>426</v>
      </c>
      <c r="I17" s="391">
        <v>40709</v>
      </c>
      <c r="J17" s="382">
        <v>953.44416000000001</v>
      </c>
      <c r="K17" s="385" t="s">
        <v>423</v>
      </c>
      <c r="L17" s="385" t="s">
        <v>423</v>
      </c>
      <c r="M17" s="383" t="s">
        <v>423</v>
      </c>
      <c r="N17" s="381">
        <v>0</v>
      </c>
      <c r="O17" s="382">
        <v>0</v>
      </c>
      <c r="P17" s="384" t="s">
        <v>423</v>
      </c>
      <c r="Q17" s="381">
        <v>0</v>
      </c>
      <c r="R17" s="381">
        <v>0</v>
      </c>
      <c r="S17" s="382">
        <v>0</v>
      </c>
    </row>
    <row r="18" spans="1:19" s="328" customFormat="1" ht="25.5" customHeight="1" x14ac:dyDescent="0.25">
      <c r="A18" s="390" t="s">
        <v>297</v>
      </c>
      <c r="B18" s="379">
        <v>1</v>
      </c>
      <c r="C18" s="379" t="s">
        <v>350</v>
      </c>
      <c r="D18" s="378" t="s">
        <v>360</v>
      </c>
      <c r="E18" s="380" t="s">
        <v>361</v>
      </c>
      <c r="F18" s="380" t="s">
        <v>422</v>
      </c>
      <c r="G18" s="381">
        <v>2998.5721200000003</v>
      </c>
      <c r="H18" s="82" t="s">
        <v>423</v>
      </c>
      <c r="I18" s="391" t="s">
        <v>423</v>
      </c>
      <c r="J18" s="382">
        <v>0</v>
      </c>
      <c r="K18" s="385" t="s">
        <v>423</v>
      </c>
      <c r="L18" s="385" t="s">
        <v>423</v>
      </c>
      <c r="M18" s="383" t="s">
        <v>423</v>
      </c>
      <c r="N18" s="381">
        <v>0</v>
      </c>
      <c r="O18" s="382">
        <v>0</v>
      </c>
      <c r="P18" s="384" t="s">
        <v>423</v>
      </c>
      <c r="Q18" s="381">
        <v>0</v>
      </c>
      <c r="R18" s="381">
        <v>0</v>
      </c>
      <c r="S18" s="382">
        <v>0</v>
      </c>
    </row>
    <row r="19" spans="1:19" s="328" customFormat="1" ht="25.5" customHeight="1" x14ac:dyDescent="0.25">
      <c r="A19" s="378" t="s">
        <v>302</v>
      </c>
      <c r="B19" s="82">
        <v>8</v>
      </c>
      <c r="C19" s="82" t="s">
        <v>369</v>
      </c>
      <c r="D19" s="378" t="s">
        <v>376</v>
      </c>
      <c r="E19" s="386">
        <v>17335795</v>
      </c>
      <c r="F19" s="380" t="s">
        <v>422</v>
      </c>
      <c r="G19" s="381">
        <v>17653.893359999998</v>
      </c>
      <c r="H19" s="383" t="s">
        <v>423</v>
      </c>
      <c r="I19" s="383" t="s">
        <v>423</v>
      </c>
      <c r="J19" s="381">
        <v>0</v>
      </c>
      <c r="K19" s="383" t="s">
        <v>423</v>
      </c>
      <c r="L19" s="383" t="s">
        <v>423</v>
      </c>
      <c r="M19" s="383" t="s">
        <v>423</v>
      </c>
      <c r="N19" s="381">
        <v>0</v>
      </c>
      <c r="O19" s="381">
        <v>0</v>
      </c>
      <c r="P19" s="384" t="s">
        <v>423</v>
      </c>
      <c r="Q19" s="381">
        <v>0</v>
      </c>
      <c r="R19" s="381">
        <v>0</v>
      </c>
      <c r="S19" s="381">
        <v>0</v>
      </c>
    </row>
    <row r="20" spans="1:19" s="328" customFormat="1" ht="25.5" customHeight="1" x14ac:dyDescent="0.25">
      <c r="A20" s="378" t="s">
        <v>309</v>
      </c>
      <c r="B20" s="379">
        <v>8</v>
      </c>
      <c r="C20" s="82" t="s">
        <v>369</v>
      </c>
      <c r="D20" s="378" t="s">
        <v>377</v>
      </c>
      <c r="E20" s="380" t="s">
        <v>378</v>
      </c>
      <c r="F20" s="380" t="s">
        <v>422</v>
      </c>
      <c r="G20" s="381">
        <v>7133.6427999999996</v>
      </c>
      <c r="H20" s="385" t="s">
        <v>423</v>
      </c>
      <c r="I20" s="391" t="s">
        <v>423</v>
      </c>
      <c r="J20" s="381">
        <v>0</v>
      </c>
      <c r="K20" s="391" t="s">
        <v>423</v>
      </c>
      <c r="L20" s="385" t="s">
        <v>423</v>
      </c>
      <c r="M20" s="383" t="s">
        <v>423</v>
      </c>
      <c r="N20" s="381">
        <v>0</v>
      </c>
      <c r="O20" s="382">
        <v>0</v>
      </c>
      <c r="P20" s="384" t="s">
        <v>423</v>
      </c>
      <c r="Q20" s="381">
        <v>0</v>
      </c>
      <c r="R20" s="381">
        <v>0</v>
      </c>
      <c r="S20" s="381">
        <v>0</v>
      </c>
    </row>
    <row r="21" spans="1:19" s="328" customFormat="1" ht="25.5" customHeight="1" x14ac:dyDescent="0.25">
      <c r="A21" s="390" t="s">
        <v>296</v>
      </c>
      <c r="B21" s="379">
        <v>11</v>
      </c>
      <c r="C21" s="379" t="s">
        <v>369</v>
      </c>
      <c r="D21" s="378" t="s">
        <v>383</v>
      </c>
      <c r="E21" s="379">
        <v>36119369</v>
      </c>
      <c r="F21" s="380" t="s">
        <v>425</v>
      </c>
      <c r="G21" s="381">
        <v>1882.3186899999998</v>
      </c>
      <c r="H21" s="82" t="s">
        <v>426</v>
      </c>
      <c r="I21" s="384">
        <v>42103</v>
      </c>
      <c r="J21" s="381">
        <v>134.46600000000001</v>
      </c>
      <c r="K21" s="383" t="s">
        <v>423</v>
      </c>
      <c r="L21" s="383" t="s">
        <v>423</v>
      </c>
      <c r="M21" s="383" t="s">
        <v>423</v>
      </c>
      <c r="N21" s="381">
        <v>0</v>
      </c>
      <c r="O21" s="381">
        <v>0</v>
      </c>
      <c r="P21" s="384" t="s">
        <v>423</v>
      </c>
      <c r="Q21" s="381">
        <v>0</v>
      </c>
      <c r="R21" s="381">
        <v>0</v>
      </c>
      <c r="S21" s="381">
        <v>0</v>
      </c>
    </row>
    <row r="22" spans="1:19" s="328" customFormat="1" ht="25.5" customHeight="1" x14ac:dyDescent="0.25">
      <c r="A22" s="390" t="s">
        <v>299</v>
      </c>
      <c r="B22" s="379">
        <v>1</v>
      </c>
      <c r="C22" s="379" t="s">
        <v>350</v>
      </c>
      <c r="D22" s="378" t="s">
        <v>362</v>
      </c>
      <c r="E22" s="380" t="s">
        <v>363</v>
      </c>
      <c r="F22" s="379" t="s">
        <v>422</v>
      </c>
      <c r="G22" s="381">
        <v>11249.936619999999</v>
      </c>
      <c r="H22" s="383" t="s">
        <v>423</v>
      </c>
      <c r="I22" s="383" t="s">
        <v>423</v>
      </c>
      <c r="J22" s="381">
        <v>0</v>
      </c>
      <c r="K22" s="383" t="s">
        <v>423</v>
      </c>
      <c r="L22" s="383" t="s">
        <v>423</v>
      </c>
      <c r="M22" s="383" t="s">
        <v>423</v>
      </c>
      <c r="N22" s="381">
        <v>0</v>
      </c>
      <c r="O22" s="381">
        <v>0</v>
      </c>
      <c r="P22" s="384" t="s">
        <v>423</v>
      </c>
      <c r="Q22" s="381">
        <v>0</v>
      </c>
      <c r="R22" s="381">
        <v>0</v>
      </c>
      <c r="S22" s="381">
        <v>0</v>
      </c>
    </row>
    <row r="23" spans="1:19" s="328" customFormat="1" ht="25.5" customHeight="1" x14ac:dyDescent="0.25">
      <c r="A23" s="390" t="s">
        <v>299</v>
      </c>
      <c r="B23" s="379">
        <v>11</v>
      </c>
      <c r="C23" s="379" t="s">
        <v>369</v>
      </c>
      <c r="D23" s="378" t="s">
        <v>384</v>
      </c>
      <c r="E23" s="379">
        <v>36084221</v>
      </c>
      <c r="F23" s="380" t="s">
        <v>424</v>
      </c>
      <c r="G23" s="381">
        <v>1695.9733999999999</v>
      </c>
      <c r="H23" s="383" t="s">
        <v>423</v>
      </c>
      <c r="I23" s="383" t="s">
        <v>423</v>
      </c>
      <c r="J23" s="381">
        <v>0</v>
      </c>
      <c r="K23" s="383" t="s">
        <v>423</v>
      </c>
      <c r="L23" s="383" t="s">
        <v>423</v>
      </c>
      <c r="M23" s="383" t="s">
        <v>423</v>
      </c>
      <c r="N23" s="381">
        <v>0</v>
      </c>
      <c r="O23" s="381">
        <v>0</v>
      </c>
      <c r="P23" s="383" t="s">
        <v>423</v>
      </c>
      <c r="Q23" s="381">
        <v>0</v>
      </c>
      <c r="R23" s="381">
        <v>0</v>
      </c>
      <c r="S23" s="381">
        <v>0</v>
      </c>
    </row>
    <row r="24" spans="1:19" s="328" customFormat="1" ht="23.25" customHeight="1" x14ac:dyDescent="0.25">
      <c r="A24" s="390" t="s">
        <v>312</v>
      </c>
      <c r="B24" s="379">
        <v>11</v>
      </c>
      <c r="C24" s="379" t="s">
        <v>369</v>
      </c>
      <c r="D24" s="378" t="s">
        <v>385</v>
      </c>
      <c r="E24" s="394">
        <v>31908977</v>
      </c>
      <c r="F24" s="395" t="s">
        <v>422</v>
      </c>
      <c r="G24" s="381">
        <v>85.695700000000002</v>
      </c>
      <c r="H24" s="383" t="s">
        <v>423</v>
      </c>
      <c r="I24" s="383" t="s">
        <v>423</v>
      </c>
      <c r="J24" s="381">
        <v>0</v>
      </c>
      <c r="K24" s="383" t="s">
        <v>423</v>
      </c>
      <c r="L24" s="383" t="s">
        <v>423</v>
      </c>
      <c r="M24" s="383" t="s">
        <v>423</v>
      </c>
      <c r="N24" s="381">
        <v>0</v>
      </c>
      <c r="O24" s="381">
        <v>0</v>
      </c>
      <c r="P24" s="383" t="s">
        <v>423</v>
      </c>
      <c r="Q24" s="381">
        <v>0</v>
      </c>
      <c r="R24" s="381">
        <v>0</v>
      </c>
      <c r="S24" s="381">
        <v>0</v>
      </c>
    </row>
    <row r="25" spans="1:19" s="328" customFormat="1" ht="24.75" customHeight="1" x14ac:dyDescent="0.25">
      <c r="A25" s="390" t="s">
        <v>320</v>
      </c>
      <c r="B25" s="379">
        <v>7</v>
      </c>
      <c r="C25" s="379" t="s">
        <v>350</v>
      </c>
      <c r="D25" s="378" t="s">
        <v>368</v>
      </c>
      <c r="E25" s="379">
        <v>17336082</v>
      </c>
      <c r="F25" s="379" t="s">
        <v>424</v>
      </c>
      <c r="G25" s="381">
        <v>22.214599999999997</v>
      </c>
      <c r="H25" s="383" t="s">
        <v>423</v>
      </c>
      <c r="I25" s="383" t="s">
        <v>423</v>
      </c>
      <c r="J25" s="381">
        <v>0</v>
      </c>
      <c r="K25" s="383" t="s">
        <v>423</v>
      </c>
      <c r="L25" s="383" t="s">
        <v>423</v>
      </c>
      <c r="M25" s="383" t="s">
        <v>423</v>
      </c>
      <c r="N25" s="381">
        <v>0</v>
      </c>
      <c r="O25" s="381">
        <v>0</v>
      </c>
      <c r="P25" s="384" t="s">
        <v>423</v>
      </c>
      <c r="Q25" s="381">
        <v>0</v>
      </c>
      <c r="R25" s="381">
        <v>0</v>
      </c>
      <c r="S25" s="381">
        <v>0</v>
      </c>
    </row>
    <row r="26" spans="1:19" s="328" customFormat="1" ht="22.5" customHeight="1" x14ac:dyDescent="0.25">
      <c r="A26" s="390" t="s">
        <v>320</v>
      </c>
      <c r="B26" s="379">
        <v>11</v>
      </c>
      <c r="C26" s="379" t="s">
        <v>369</v>
      </c>
      <c r="D26" s="378" t="s">
        <v>386</v>
      </c>
      <c r="E26" s="379">
        <v>37954954</v>
      </c>
      <c r="F26" s="379" t="s">
        <v>427</v>
      </c>
      <c r="G26" s="381">
        <v>1.3720000000000001E-2</v>
      </c>
      <c r="H26" s="383" t="s">
        <v>423</v>
      </c>
      <c r="I26" s="383" t="s">
        <v>423</v>
      </c>
      <c r="J26" s="381">
        <v>0</v>
      </c>
      <c r="K26" s="383" t="s">
        <v>423</v>
      </c>
      <c r="L26" s="383" t="s">
        <v>423</v>
      </c>
      <c r="M26" s="383" t="s">
        <v>423</v>
      </c>
      <c r="N26" s="381">
        <v>0</v>
      </c>
      <c r="O26" s="381">
        <v>0</v>
      </c>
      <c r="P26" s="384" t="s">
        <v>423</v>
      </c>
      <c r="Q26" s="381">
        <v>0</v>
      </c>
      <c r="R26" s="381">
        <v>0</v>
      </c>
      <c r="S26" s="381">
        <v>0</v>
      </c>
    </row>
    <row r="27" spans="1:19" s="328" customFormat="1" ht="22.5" customHeight="1" x14ac:dyDescent="0.25">
      <c r="A27" s="390" t="s">
        <v>294</v>
      </c>
      <c r="B27" s="379">
        <v>1</v>
      </c>
      <c r="C27" s="379" t="s">
        <v>350</v>
      </c>
      <c r="D27" s="378" t="s">
        <v>364</v>
      </c>
      <c r="E27" s="396">
        <v>17335825</v>
      </c>
      <c r="F27" s="379" t="s">
        <v>422</v>
      </c>
      <c r="G27" s="381">
        <v>5820.4317300000002</v>
      </c>
      <c r="H27" s="383" t="s">
        <v>423</v>
      </c>
      <c r="I27" s="383" t="s">
        <v>423</v>
      </c>
      <c r="J27" s="381">
        <v>0</v>
      </c>
      <c r="K27" s="383" t="s">
        <v>423</v>
      </c>
      <c r="L27" s="383" t="s">
        <v>423</v>
      </c>
      <c r="M27" s="383" t="s">
        <v>423</v>
      </c>
      <c r="N27" s="381">
        <v>0</v>
      </c>
      <c r="O27" s="381">
        <v>0</v>
      </c>
      <c r="P27" s="384" t="s">
        <v>423</v>
      </c>
      <c r="Q27" s="381">
        <v>0</v>
      </c>
      <c r="R27" s="381">
        <v>0</v>
      </c>
      <c r="S27" s="381">
        <v>0</v>
      </c>
    </row>
    <row r="28" spans="1:19" s="328" customFormat="1" ht="22.5" customHeight="1" x14ac:dyDescent="0.25">
      <c r="A28" s="403" t="s">
        <v>4</v>
      </c>
      <c r="B28" s="404"/>
      <c r="C28" s="404"/>
      <c r="D28" s="404"/>
      <c r="E28" s="405"/>
      <c r="F28" s="406"/>
      <c r="G28" s="407">
        <f>SUM(G4:G27)</f>
        <v>284952.5712699999</v>
      </c>
      <c r="H28" s="408"/>
      <c r="I28" s="409"/>
      <c r="J28" s="410">
        <f>SUM(J4:J27)</f>
        <v>1087.9101599999999</v>
      </c>
      <c r="K28" s="411"/>
      <c r="L28" s="408"/>
      <c r="M28" s="409"/>
      <c r="N28" s="407">
        <v>0</v>
      </c>
      <c r="O28" s="407">
        <v>0</v>
      </c>
      <c r="P28" s="412"/>
      <c r="Q28" s="407">
        <v>0</v>
      </c>
      <c r="R28" s="407">
        <v>0</v>
      </c>
      <c r="S28" s="407">
        <f>SUM(S4:S27)</f>
        <v>0</v>
      </c>
    </row>
    <row r="29" spans="1:19" s="328" customFormat="1" ht="15.75" customHeight="1" x14ac:dyDescent="0.25">
      <c r="A29" s="413"/>
      <c r="B29" s="414"/>
      <c r="C29" s="414"/>
      <c r="D29" s="414"/>
      <c r="E29" s="415"/>
      <c r="F29" s="416"/>
      <c r="G29" s="417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328" customFormat="1" ht="15.75" customHeight="1" x14ac:dyDescent="0.25">
      <c r="A30" s="419" t="s">
        <v>387</v>
      </c>
      <c r="B30" s="375"/>
      <c r="C30" s="375"/>
      <c r="D30" s="375"/>
      <c r="E30" s="374"/>
      <c r="F30" s="374"/>
      <c r="G30" s="374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328" customFormat="1" ht="15.75" customHeight="1" x14ac:dyDescent="0.25">
      <c r="A31" s="420" t="s">
        <v>343</v>
      </c>
      <c r="B31" s="420"/>
      <c r="C31" s="420"/>
      <c r="D31" s="372"/>
      <c r="E31" s="373"/>
      <c r="F31" s="373"/>
      <c r="G31" s="375"/>
      <c r="H31" s="420" t="s">
        <v>344</v>
      </c>
      <c r="I31" s="420"/>
      <c r="J31" s="373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328" customFormat="1" x14ac:dyDescent="0.25">
      <c r="A32" s="421">
        <v>1</v>
      </c>
      <c r="B32" s="422" t="s">
        <v>388</v>
      </c>
      <c r="C32" s="421"/>
      <c r="D32" s="372"/>
      <c r="E32" s="373"/>
      <c r="F32" s="373"/>
      <c r="G32" s="375"/>
      <c r="H32" s="421" t="s">
        <v>350</v>
      </c>
      <c r="I32" s="422" t="s">
        <v>401</v>
      </c>
      <c r="N32" s="377"/>
      <c r="O32" s="377"/>
      <c r="S32" s="377"/>
    </row>
    <row r="33" spans="1:13" x14ac:dyDescent="0.25">
      <c r="A33" s="421">
        <v>2</v>
      </c>
      <c r="B33" s="422" t="s">
        <v>389</v>
      </c>
      <c r="C33" s="421"/>
      <c r="D33" s="372"/>
      <c r="E33" s="373"/>
      <c r="F33" s="373"/>
      <c r="G33" s="375"/>
      <c r="H33" s="421" t="s">
        <v>369</v>
      </c>
      <c r="I33" s="422" t="s">
        <v>402</v>
      </c>
      <c r="J33" s="328"/>
      <c r="K33" s="328"/>
      <c r="L33" s="328"/>
      <c r="M33" s="328"/>
    </row>
    <row r="34" spans="1:13" ht="15.75" customHeight="1" x14ac:dyDescent="0.25">
      <c r="A34" s="421">
        <v>3</v>
      </c>
      <c r="B34" s="422" t="s">
        <v>390</v>
      </c>
      <c r="C34" s="421"/>
      <c r="D34" s="372"/>
      <c r="E34" s="328"/>
      <c r="F34" s="373"/>
      <c r="G34" s="375"/>
      <c r="H34" s="373"/>
      <c r="I34" s="373"/>
      <c r="J34" s="328"/>
      <c r="K34" s="328"/>
      <c r="L34" s="328"/>
      <c r="M34" s="328"/>
    </row>
    <row r="35" spans="1:13" x14ac:dyDescent="0.25">
      <c r="A35" s="421">
        <v>4</v>
      </c>
      <c r="B35" s="422" t="s">
        <v>391</v>
      </c>
      <c r="C35" s="421"/>
      <c r="D35" s="372"/>
      <c r="E35" s="328"/>
      <c r="F35" s="373"/>
      <c r="G35" s="375"/>
      <c r="H35" s="414" t="s">
        <v>406</v>
      </c>
      <c r="I35" s="374"/>
      <c r="J35" s="328"/>
      <c r="K35" s="375"/>
      <c r="L35" s="375"/>
      <c r="M35" s="375"/>
    </row>
    <row r="36" spans="1:13" ht="15.75" customHeight="1" x14ac:dyDescent="0.25">
      <c r="A36" s="421">
        <v>5</v>
      </c>
      <c r="B36" s="422" t="s">
        <v>392</v>
      </c>
      <c r="C36" s="421"/>
      <c r="D36" s="372"/>
      <c r="E36" s="328"/>
      <c r="F36" s="373"/>
      <c r="G36" s="375"/>
      <c r="H36" s="373" t="s">
        <v>424</v>
      </c>
      <c r="I36" s="423" t="s">
        <v>428</v>
      </c>
      <c r="J36" s="328"/>
      <c r="K36" s="328"/>
      <c r="L36" s="328"/>
      <c r="M36" s="328"/>
    </row>
    <row r="37" spans="1:13" x14ac:dyDescent="0.25">
      <c r="A37" s="421">
        <v>6</v>
      </c>
      <c r="B37" s="422" t="s">
        <v>393</v>
      </c>
      <c r="C37" s="328"/>
      <c r="D37" s="328"/>
      <c r="E37" s="328"/>
      <c r="F37" s="373"/>
      <c r="G37" s="375"/>
      <c r="H37" s="373" t="s">
        <v>422</v>
      </c>
      <c r="I37" s="423" t="s">
        <v>429</v>
      </c>
      <c r="J37" s="328"/>
      <c r="K37" s="328"/>
      <c r="L37" s="372"/>
      <c r="M37" s="328"/>
    </row>
    <row r="38" spans="1:13" ht="15.75" customHeight="1" x14ac:dyDescent="0.25">
      <c r="A38" s="421">
        <v>7</v>
      </c>
      <c r="B38" s="422" t="s">
        <v>394</v>
      </c>
      <c r="C38" s="328"/>
      <c r="D38" s="328"/>
      <c r="E38" s="328"/>
      <c r="F38" s="373"/>
      <c r="G38" s="375"/>
      <c r="H38" s="373" t="s">
        <v>425</v>
      </c>
      <c r="I38" s="423" t="s">
        <v>430</v>
      </c>
      <c r="J38" s="328"/>
      <c r="K38" s="328"/>
      <c r="L38" s="372"/>
      <c r="M38" s="328"/>
    </row>
    <row r="39" spans="1:13" x14ac:dyDescent="0.25">
      <c r="A39" s="421">
        <v>8</v>
      </c>
      <c r="B39" s="422" t="s">
        <v>395</v>
      </c>
      <c r="C39" s="328"/>
      <c r="D39" s="328"/>
      <c r="E39" s="328"/>
      <c r="F39" s="373"/>
      <c r="G39" s="375"/>
      <c r="H39" s="373" t="s">
        <v>427</v>
      </c>
      <c r="I39" s="423" t="s">
        <v>431</v>
      </c>
      <c r="J39" s="328"/>
      <c r="K39" s="328"/>
      <c r="L39" s="372"/>
      <c r="M39" s="328"/>
    </row>
    <row r="40" spans="1:13" ht="15.75" customHeight="1" x14ac:dyDescent="0.25">
      <c r="A40" s="421">
        <v>9</v>
      </c>
      <c r="B40" s="422" t="s">
        <v>396</v>
      </c>
      <c r="C40" s="328"/>
      <c r="D40" s="328"/>
      <c r="E40" s="328"/>
      <c r="F40" s="373"/>
      <c r="G40" s="375"/>
      <c r="H40" s="328"/>
      <c r="I40" s="328"/>
      <c r="J40" s="328"/>
      <c r="K40" s="328"/>
      <c r="L40" s="372"/>
      <c r="M40" s="328"/>
    </row>
    <row r="41" spans="1:13" ht="12.75" customHeight="1" x14ac:dyDescent="0.25">
      <c r="A41" s="421">
        <v>10</v>
      </c>
      <c r="B41" s="422" t="s">
        <v>397</v>
      </c>
      <c r="C41" s="328"/>
      <c r="D41" s="375"/>
      <c r="E41" s="375"/>
      <c r="F41" s="374"/>
      <c r="G41" s="373"/>
      <c r="H41" s="375"/>
      <c r="I41" s="375"/>
      <c r="J41" s="375"/>
      <c r="K41" s="375"/>
      <c r="L41" s="375"/>
      <c r="M41" s="328"/>
    </row>
    <row r="42" spans="1:13" ht="15" customHeight="1" x14ac:dyDescent="0.25">
      <c r="A42" s="421">
        <v>11</v>
      </c>
      <c r="B42" s="422" t="s">
        <v>398</v>
      </c>
      <c r="C42" s="375"/>
      <c r="D42" s="375"/>
      <c r="E42" s="375"/>
      <c r="F42" s="374"/>
      <c r="G42" s="373"/>
      <c r="H42" s="328"/>
      <c r="I42" s="328"/>
      <c r="J42" s="375"/>
      <c r="K42" s="328"/>
      <c r="L42" s="328"/>
      <c r="M42" s="328"/>
    </row>
    <row r="43" spans="1:13" x14ac:dyDescent="0.25">
      <c r="A43" s="421">
        <v>12</v>
      </c>
      <c r="B43" s="422" t="s">
        <v>399</v>
      </c>
      <c r="C43" s="375"/>
      <c r="D43" s="375"/>
      <c r="E43" s="375"/>
      <c r="F43" s="374"/>
      <c r="G43" s="328"/>
      <c r="H43" s="328"/>
      <c r="I43" s="328"/>
      <c r="J43" s="375"/>
      <c r="K43" s="328"/>
      <c r="L43" s="328"/>
      <c r="M43" s="328"/>
    </row>
    <row r="44" spans="1:13" ht="15" customHeight="1" x14ac:dyDescent="0.25">
      <c r="A44" s="421">
        <v>13</v>
      </c>
      <c r="B44" s="422" t="s">
        <v>400</v>
      </c>
      <c r="C44" s="328"/>
      <c r="D44" s="328"/>
      <c r="E44" s="328"/>
      <c r="F44" s="373"/>
      <c r="G44" s="373"/>
      <c r="H44" s="328"/>
      <c r="I44" s="328"/>
      <c r="J44" s="374"/>
      <c r="K44" s="328"/>
      <c r="L44" s="328"/>
      <c r="M44" s="328"/>
    </row>
    <row r="45" spans="1:13" x14ac:dyDescent="0.25">
      <c r="A45" s="377"/>
      <c r="C45" s="424"/>
      <c r="H45" s="377"/>
      <c r="I45" s="377"/>
      <c r="J45" s="377"/>
      <c r="K45" s="398"/>
      <c r="L45" s="398"/>
    </row>
    <row r="46" spans="1:13" ht="15" customHeight="1" x14ac:dyDescent="0.25">
      <c r="H46" s="425"/>
      <c r="I46" s="425"/>
      <c r="J46" s="377"/>
      <c r="K46" s="398"/>
      <c r="L46" s="398"/>
    </row>
    <row r="47" spans="1:13" x14ac:dyDescent="0.25">
      <c r="H47" s="426"/>
      <c r="I47" s="427"/>
      <c r="J47" s="377"/>
      <c r="K47" s="398"/>
      <c r="L47" s="398"/>
    </row>
    <row r="48" spans="1:13" ht="14.25" customHeight="1" x14ac:dyDescent="0.25">
      <c r="H48" s="376"/>
      <c r="I48" s="376"/>
      <c r="J48" s="377"/>
      <c r="K48" s="398"/>
      <c r="L48" s="398"/>
    </row>
    <row r="49" spans="1:12" ht="12.75" customHeight="1" x14ac:dyDescent="0.25">
      <c r="H49" s="399"/>
      <c r="I49" s="399"/>
      <c r="J49" s="377"/>
      <c r="K49" s="398"/>
      <c r="L49" s="398"/>
    </row>
    <row r="50" spans="1:12" ht="12.75" customHeight="1" x14ac:dyDescent="0.25">
      <c r="H50" s="400"/>
      <c r="I50" s="400"/>
      <c r="J50" s="377"/>
      <c r="K50" s="398"/>
      <c r="L50" s="398"/>
    </row>
    <row r="51" spans="1:12" ht="12.75" customHeight="1" x14ac:dyDescent="0.25">
      <c r="H51" s="400"/>
      <c r="I51" s="400"/>
      <c r="J51" s="377"/>
      <c r="K51" s="398"/>
      <c r="L51" s="398"/>
    </row>
    <row r="52" spans="1:12" ht="15" customHeight="1" x14ac:dyDescent="0.25">
      <c r="H52" s="401"/>
      <c r="I52" s="401"/>
      <c r="J52" s="377"/>
      <c r="K52" s="398"/>
      <c r="L52" s="398"/>
    </row>
    <row r="53" spans="1:12" ht="12.75" customHeight="1" x14ac:dyDescent="0.25">
      <c r="H53" s="377"/>
      <c r="I53" s="401"/>
      <c r="J53" s="377"/>
      <c r="K53" s="398"/>
      <c r="L53" s="398"/>
    </row>
    <row r="54" spans="1:12" ht="12.75" customHeight="1" x14ac:dyDescent="0.25">
      <c r="H54" s="401"/>
      <c r="I54" s="401"/>
      <c r="J54" s="377"/>
      <c r="K54" s="398"/>
      <c r="L54" s="398"/>
    </row>
    <row r="55" spans="1:12" ht="12.75" customHeight="1" x14ac:dyDescent="0.25">
      <c r="H55" s="401"/>
      <c r="I55" s="401"/>
      <c r="J55" s="377"/>
      <c r="K55" s="398"/>
      <c r="L55" s="398"/>
    </row>
    <row r="56" spans="1:12" ht="12.75" customHeight="1" x14ac:dyDescent="0.25">
      <c r="A56" s="377"/>
      <c r="B56" s="377"/>
      <c r="C56" s="377"/>
      <c r="D56" s="377"/>
      <c r="E56" s="377"/>
      <c r="F56" s="377"/>
      <c r="G56" s="377"/>
      <c r="H56" s="401"/>
      <c r="I56" s="401"/>
      <c r="J56" s="377"/>
      <c r="K56" s="398"/>
      <c r="L56" s="398"/>
    </row>
    <row r="57" spans="1:12" ht="12.75" customHeight="1" x14ac:dyDescent="0.25">
      <c r="A57" s="377"/>
      <c r="B57" s="377"/>
      <c r="C57" s="377"/>
      <c r="D57" s="377"/>
      <c r="E57" s="377"/>
      <c r="F57" s="377"/>
      <c r="G57" s="377"/>
      <c r="H57" s="377"/>
      <c r="I57" s="377"/>
      <c r="J57" s="377"/>
      <c r="K57" s="398"/>
      <c r="L57" s="398"/>
    </row>
    <row r="58" spans="1:12" ht="12.75" customHeight="1" x14ac:dyDescent="0.25">
      <c r="A58" s="377"/>
      <c r="B58" s="377"/>
      <c r="C58" s="377"/>
      <c r="D58" s="377"/>
      <c r="E58" s="377"/>
      <c r="F58" s="377"/>
      <c r="G58" s="377"/>
      <c r="H58" s="377"/>
      <c r="I58" s="377"/>
      <c r="J58" s="377"/>
      <c r="K58" s="398"/>
      <c r="L58" s="398"/>
    </row>
    <row r="59" spans="1:12" ht="12.75" customHeight="1" x14ac:dyDescent="0.25">
      <c r="A59" s="377"/>
      <c r="B59" s="377"/>
      <c r="C59" s="377"/>
      <c r="D59" s="377"/>
      <c r="E59" s="377"/>
      <c r="F59" s="377"/>
      <c r="G59" s="377"/>
      <c r="K59" s="398"/>
      <c r="L59" s="398"/>
    </row>
    <row r="60" spans="1:12" ht="12.75" customHeight="1" x14ac:dyDescent="0.25">
      <c r="A60" s="377"/>
      <c r="B60" s="377"/>
      <c r="C60" s="377"/>
      <c r="D60" s="377"/>
      <c r="E60" s="377"/>
      <c r="F60" s="377"/>
      <c r="G60" s="377"/>
      <c r="K60" s="398"/>
      <c r="L60" s="398"/>
    </row>
    <row r="61" spans="1:12" ht="12.75" customHeight="1" x14ac:dyDescent="0.25">
      <c r="A61" s="377"/>
      <c r="B61" s="377"/>
      <c r="C61" s="377"/>
      <c r="D61" s="377"/>
      <c r="E61" s="377"/>
      <c r="F61" s="377"/>
      <c r="G61" s="377"/>
      <c r="K61" s="398"/>
      <c r="L61" s="398"/>
    </row>
    <row r="62" spans="1:12" ht="12.75" customHeight="1" x14ac:dyDescent="0.25">
      <c r="A62" s="377"/>
      <c r="B62" s="377"/>
      <c r="C62" s="377"/>
      <c r="D62" s="377"/>
      <c r="E62" s="377"/>
      <c r="F62" s="377"/>
      <c r="G62" s="377"/>
      <c r="K62" s="398"/>
      <c r="L62" s="398"/>
    </row>
    <row r="63" spans="1:12" ht="12.75" customHeight="1" x14ac:dyDescent="0.25">
      <c r="A63" s="377"/>
      <c r="B63" s="377"/>
      <c r="C63" s="377"/>
      <c r="D63" s="377"/>
      <c r="E63" s="377"/>
      <c r="F63" s="377"/>
      <c r="G63" s="377"/>
      <c r="K63" s="398"/>
      <c r="L63" s="398"/>
    </row>
    <row r="64" spans="1:12" ht="12.75" customHeight="1" x14ac:dyDescent="0.25">
      <c r="A64" s="377"/>
      <c r="B64" s="377"/>
      <c r="C64" s="377"/>
      <c r="D64" s="377"/>
      <c r="E64" s="377"/>
      <c r="F64" s="377"/>
      <c r="G64" s="377"/>
      <c r="K64" s="398"/>
      <c r="L64" s="398"/>
    </row>
    <row r="65" spans="1:19" s="328" customFormat="1" ht="12.75" customHeight="1" x14ac:dyDescent="0.25">
      <c r="A65" s="377"/>
      <c r="B65" s="377"/>
      <c r="C65" s="377"/>
      <c r="D65" s="377"/>
      <c r="E65" s="377"/>
      <c r="F65" s="377"/>
      <c r="G65" s="377"/>
      <c r="H65" s="341"/>
      <c r="I65" s="341"/>
      <c r="J65" s="341"/>
      <c r="K65" s="398"/>
      <c r="L65" s="398"/>
      <c r="M65" s="377"/>
      <c r="N65" s="377"/>
      <c r="O65" s="377"/>
      <c r="S65" s="377"/>
    </row>
    <row r="66" spans="1:19" s="328" customFormat="1" ht="12.75" customHeight="1" x14ac:dyDescent="0.25">
      <c r="A66" s="377"/>
      <c r="B66" s="377"/>
      <c r="C66" s="377"/>
      <c r="D66" s="377"/>
      <c r="E66" s="377"/>
      <c r="F66" s="377"/>
      <c r="G66" s="377"/>
      <c r="H66" s="341"/>
      <c r="I66" s="341"/>
      <c r="J66" s="341"/>
      <c r="K66" s="398"/>
      <c r="L66" s="398"/>
      <c r="M66" s="377"/>
      <c r="N66" s="377"/>
      <c r="O66" s="377"/>
      <c r="S66" s="377"/>
    </row>
    <row r="67" spans="1:19" s="328" customFormat="1" ht="12.75" customHeight="1" x14ac:dyDescent="0.25">
      <c r="A67" s="377"/>
      <c r="B67" s="377"/>
      <c r="C67" s="377"/>
      <c r="D67" s="377"/>
      <c r="E67" s="377"/>
      <c r="F67" s="377"/>
      <c r="G67" s="377"/>
      <c r="H67" s="341"/>
      <c r="I67" s="341"/>
      <c r="J67" s="341"/>
      <c r="K67" s="398"/>
      <c r="L67" s="398"/>
      <c r="M67" s="377"/>
      <c r="N67" s="377"/>
      <c r="O67" s="377"/>
      <c r="S67" s="377"/>
    </row>
    <row r="68" spans="1:19" s="328" customFormat="1" ht="12.75" customHeight="1" x14ac:dyDescent="0.25">
      <c r="A68" s="377"/>
      <c r="B68" s="377"/>
      <c r="C68" s="377"/>
      <c r="D68" s="377"/>
      <c r="E68" s="377"/>
      <c r="F68" s="377"/>
      <c r="G68" s="377"/>
      <c r="H68" s="341"/>
      <c r="I68" s="341"/>
      <c r="J68" s="341"/>
      <c r="K68" s="398"/>
      <c r="L68" s="398"/>
      <c r="M68" s="377"/>
      <c r="N68" s="377"/>
      <c r="O68" s="377"/>
      <c r="S68" s="377"/>
    </row>
    <row r="69" spans="1:19" s="328" customFormat="1" ht="12.75" customHeight="1" x14ac:dyDescent="0.25">
      <c r="A69" s="377"/>
      <c r="B69" s="377"/>
      <c r="C69" s="377"/>
      <c r="D69" s="377"/>
      <c r="E69" s="377"/>
      <c r="F69" s="377"/>
      <c r="G69" s="377"/>
      <c r="H69" s="341"/>
      <c r="I69" s="341"/>
      <c r="J69" s="341"/>
      <c r="K69" s="398"/>
      <c r="L69" s="398"/>
      <c r="M69" s="377"/>
      <c r="N69" s="377"/>
      <c r="O69" s="377"/>
      <c r="S69" s="377"/>
    </row>
    <row r="70" spans="1:19" s="328" customFormat="1" ht="12.75" customHeight="1" x14ac:dyDescent="0.25">
      <c r="A70" s="377"/>
      <c r="B70" s="377"/>
      <c r="C70" s="377"/>
      <c r="D70" s="377"/>
      <c r="E70" s="377"/>
      <c r="F70" s="377"/>
      <c r="G70" s="377"/>
      <c r="H70" s="341"/>
      <c r="I70" s="341"/>
      <c r="J70" s="341"/>
      <c r="K70" s="398"/>
      <c r="L70" s="398"/>
      <c r="M70" s="377"/>
      <c r="N70" s="377"/>
      <c r="O70" s="377"/>
      <c r="S70" s="377"/>
    </row>
    <row r="71" spans="1:19" s="328" customFormat="1" ht="12.75" customHeight="1" x14ac:dyDescent="0.25"/>
    <row r="72" spans="1:19" s="328" customFormat="1" ht="12.75" customHeight="1" x14ac:dyDescent="0.25"/>
    <row r="73" spans="1:19" s="328" customFormat="1" ht="12.75" customHeight="1" x14ac:dyDescent="0.25"/>
    <row r="74" spans="1:19" s="328" customFormat="1" ht="12.75" customHeight="1" x14ac:dyDescent="0.25"/>
    <row r="75" spans="1:19" s="328" customFormat="1" ht="12.75" customHeight="1" x14ac:dyDescent="0.25"/>
    <row r="76" spans="1:19" s="328" customFormat="1" ht="12.75" customHeight="1" x14ac:dyDescent="0.25"/>
    <row r="77" spans="1:19" s="328" customFormat="1" x14ac:dyDescent="0.25"/>
    <row r="78" spans="1:19" s="328" customFormat="1" x14ac:dyDescent="0.25"/>
    <row r="79" spans="1:19" s="328" customFormat="1" x14ac:dyDescent="0.25"/>
    <row r="80" spans="1:19" s="328" customFormat="1" x14ac:dyDescent="0.25"/>
    <row r="81" s="328" customFormat="1" x14ac:dyDescent="0.25"/>
    <row r="82" s="328" customFormat="1" x14ac:dyDescent="0.25"/>
    <row r="83" s="328" customFormat="1" x14ac:dyDescent="0.25"/>
    <row r="84" s="328" customFormat="1" x14ac:dyDescent="0.25"/>
    <row r="85" s="328" customFormat="1" x14ac:dyDescent="0.25"/>
    <row r="86" s="328" customFormat="1" x14ac:dyDescent="0.25"/>
    <row r="87" s="328" customFormat="1" x14ac:dyDescent="0.25"/>
    <row r="88" s="328" customFormat="1" x14ac:dyDescent="0.25"/>
    <row r="89" s="328" customFormat="1" x14ac:dyDescent="0.25"/>
    <row r="90" s="328" customFormat="1" x14ac:dyDescent="0.25"/>
    <row r="91" s="328" customFormat="1" x14ac:dyDescent="0.25"/>
    <row r="92" s="328" customFormat="1" x14ac:dyDescent="0.25"/>
    <row r="93" s="328" customFormat="1" x14ac:dyDescent="0.25"/>
    <row r="94" s="328" customFormat="1" x14ac:dyDescent="0.25"/>
    <row r="95" s="328" customFormat="1" x14ac:dyDescent="0.25"/>
    <row r="96" s="328" customFormat="1" x14ac:dyDescent="0.25"/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7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zoomScaleNormal="100" workbookViewId="0">
      <selection activeCell="C36" sqref="C36"/>
    </sheetView>
  </sheetViews>
  <sheetFormatPr defaultColWidth="3.42578125" defaultRowHeight="15" customHeight="1" x14ac:dyDescent="0.25"/>
  <cols>
    <col min="1" max="1" width="45.85546875" style="18" customWidth="1"/>
    <col min="2" max="5" width="18.140625" style="18" customWidth="1"/>
    <col min="6" max="7" width="12.42578125" style="18" customWidth="1"/>
    <col min="8" max="9" width="10" style="18" customWidth="1"/>
    <col min="10" max="12" width="3.42578125" style="18"/>
    <col min="13" max="13" width="12.42578125" style="18" customWidth="1"/>
    <col min="14" max="16384" width="3.42578125" style="18"/>
  </cols>
  <sheetData>
    <row r="1" spans="1:14" ht="15" customHeight="1" x14ac:dyDescent="0.25">
      <c r="I1" s="19"/>
    </row>
    <row r="3" spans="1:14" ht="15" customHeight="1" x14ac:dyDescent="0.25">
      <c r="B3" s="2"/>
      <c r="C3" s="20"/>
      <c r="D3" s="2"/>
      <c r="E3" s="2"/>
      <c r="J3" s="2"/>
    </row>
    <row r="4" spans="1:14" s="21" customFormat="1" ht="15" customHeight="1" x14ac:dyDescent="0.25">
      <c r="B4" s="22"/>
      <c r="C4" s="20"/>
      <c r="D4" s="22"/>
      <c r="I4" s="23"/>
    </row>
    <row r="5" spans="1:14" s="21" customFormat="1" ht="15" customHeight="1" x14ac:dyDescent="0.25">
      <c r="D5" s="22"/>
      <c r="E5" s="22"/>
      <c r="J5" s="22"/>
      <c r="K5" s="22"/>
      <c r="L5" s="22"/>
    </row>
    <row r="6" spans="1:14" s="21" customFormat="1" ht="15" customHeight="1" x14ac:dyDescent="0.25">
      <c r="J6" s="22"/>
      <c r="K6" s="22"/>
      <c r="L6" s="22"/>
    </row>
    <row r="7" spans="1:14" s="21" customFormat="1" ht="15" customHeight="1" x14ac:dyDescent="0.25">
      <c r="A7" s="21" t="s">
        <v>5</v>
      </c>
      <c r="J7" s="22"/>
      <c r="K7" s="22"/>
      <c r="L7" s="22"/>
    </row>
    <row r="8" spans="1:14" s="21" customFormat="1" ht="15" customHeight="1" x14ac:dyDescent="0.25">
      <c r="J8" s="22"/>
      <c r="K8" s="22"/>
      <c r="L8" s="22"/>
    </row>
    <row r="9" spans="1:14" s="21" customFormat="1" ht="15" customHeight="1" x14ac:dyDescent="0.25">
      <c r="I9" s="23" t="s">
        <v>3</v>
      </c>
      <c r="J9" s="22"/>
      <c r="K9" s="22"/>
      <c r="L9" s="24"/>
    </row>
    <row r="10" spans="1:14" s="21" customFormat="1" ht="62.25" customHeight="1" x14ac:dyDescent="0.25">
      <c r="A10" s="25" t="s">
        <v>6</v>
      </c>
      <c r="B10" s="25" t="s">
        <v>100</v>
      </c>
      <c r="C10" s="25" t="s">
        <v>161</v>
      </c>
      <c r="D10" s="25" t="s">
        <v>162</v>
      </c>
      <c r="E10" s="25" t="s">
        <v>163</v>
      </c>
      <c r="F10" s="25" t="s">
        <v>86</v>
      </c>
      <c r="G10" s="25" t="s">
        <v>90</v>
      </c>
      <c r="H10" s="25" t="s">
        <v>88</v>
      </c>
      <c r="I10" s="25" t="s">
        <v>87</v>
      </c>
      <c r="K10" s="20"/>
      <c r="L10" s="20"/>
      <c r="M10" s="20"/>
      <c r="N10" s="20"/>
    </row>
    <row r="11" spans="1:14" s="21" customFormat="1" ht="15" customHeight="1" x14ac:dyDescent="0.25">
      <c r="A11" s="25" t="s">
        <v>0</v>
      </c>
      <c r="B11" s="25">
        <v>1</v>
      </c>
      <c r="C11" s="25">
        <v>2</v>
      </c>
      <c r="D11" s="26">
        <v>3</v>
      </c>
      <c r="E11" s="26">
        <v>4</v>
      </c>
      <c r="F11" s="25">
        <v>5</v>
      </c>
      <c r="G11" s="25">
        <v>6</v>
      </c>
      <c r="H11" s="25">
        <v>7</v>
      </c>
      <c r="I11" s="26">
        <v>8</v>
      </c>
      <c r="K11" s="20"/>
      <c r="L11" s="20"/>
      <c r="M11" s="20"/>
      <c r="N11" s="20"/>
    </row>
    <row r="12" spans="1:14" s="21" customFormat="1" ht="17.25" customHeight="1" x14ac:dyDescent="0.25">
      <c r="A12" s="27" t="s">
        <v>7</v>
      </c>
      <c r="B12" s="28"/>
      <c r="C12" s="28"/>
      <c r="D12" s="29"/>
      <c r="E12" s="29"/>
      <c r="F12" s="28"/>
      <c r="G12" s="28"/>
      <c r="H12" s="28"/>
      <c r="I12" s="29"/>
      <c r="K12" s="20"/>
      <c r="L12" s="20"/>
      <c r="M12" s="20"/>
      <c r="N12" s="20"/>
    </row>
    <row r="13" spans="1:14" s="21" customFormat="1" ht="15" customHeight="1" x14ac:dyDescent="0.25">
      <c r="A13" s="30" t="s">
        <v>8</v>
      </c>
      <c r="B13" s="31">
        <v>383626</v>
      </c>
      <c r="C13" s="31">
        <v>137721</v>
      </c>
      <c r="D13" s="31">
        <v>125799</v>
      </c>
      <c r="E13" s="31">
        <v>139009</v>
      </c>
      <c r="F13" s="31">
        <f>+E13-C13</f>
        <v>1288</v>
      </c>
      <c r="G13" s="31">
        <f>+E13-D13</f>
        <v>13210</v>
      </c>
      <c r="H13" s="32">
        <f>+E13/C13*100</f>
        <v>100.93522411251735</v>
      </c>
      <c r="I13" s="32">
        <f>+E13/D13*100</f>
        <v>110.50087838536078</v>
      </c>
      <c r="K13" s="22"/>
      <c r="L13" s="33"/>
      <c r="M13" s="33"/>
      <c r="N13" s="34"/>
    </row>
    <row r="14" spans="1:14" s="21" customFormat="1" ht="15" customHeight="1" x14ac:dyDescent="0.25">
      <c r="A14" s="35" t="s">
        <v>9</v>
      </c>
      <c r="B14" s="36">
        <v>16604</v>
      </c>
      <c r="C14" s="36">
        <v>6652</v>
      </c>
      <c r="D14" s="31">
        <v>5963</v>
      </c>
      <c r="E14" s="31">
        <v>6964</v>
      </c>
      <c r="F14" s="31">
        <f t="shared" ref="F14:F66" si="0">+E14-C14</f>
        <v>312</v>
      </c>
      <c r="G14" s="31">
        <f t="shared" ref="G14:G66" si="1">+E14-D14</f>
        <v>1001</v>
      </c>
      <c r="H14" s="32">
        <f t="shared" ref="H14:H66" si="2">+E14/C14*100</f>
        <v>104.69031870114252</v>
      </c>
      <c r="I14" s="32">
        <f t="shared" ref="I14:I18" si="3">+E14/D14*100</f>
        <v>116.78685225557605</v>
      </c>
      <c r="K14" s="20"/>
      <c r="L14" s="33"/>
      <c r="M14" s="33"/>
      <c r="N14" s="34"/>
    </row>
    <row r="15" spans="1:14" s="21" customFormat="1" ht="15" customHeight="1" x14ac:dyDescent="0.25">
      <c r="A15" s="35" t="s">
        <v>10</v>
      </c>
      <c r="B15" s="36">
        <v>76</v>
      </c>
      <c r="C15" s="36">
        <v>36</v>
      </c>
      <c r="D15" s="31">
        <v>21</v>
      </c>
      <c r="E15" s="31">
        <v>26</v>
      </c>
      <c r="F15" s="31">
        <f t="shared" si="0"/>
        <v>-10</v>
      </c>
      <c r="G15" s="31">
        <f t="shared" si="1"/>
        <v>5</v>
      </c>
      <c r="H15" s="32">
        <f t="shared" si="2"/>
        <v>72.222222222222214</v>
      </c>
      <c r="I15" s="32">
        <f t="shared" si="3"/>
        <v>123.80952380952381</v>
      </c>
      <c r="K15" s="20"/>
      <c r="L15" s="33"/>
      <c r="M15" s="33"/>
      <c r="N15" s="34"/>
    </row>
    <row r="16" spans="1:14" s="21" customFormat="1" ht="15" customHeight="1" x14ac:dyDescent="0.25">
      <c r="A16" s="35" t="s">
        <v>11</v>
      </c>
      <c r="B16" s="36">
        <v>203846</v>
      </c>
      <c r="C16" s="36">
        <v>65386</v>
      </c>
      <c r="D16" s="37">
        <v>58323</v>
      </c>
      <c r="E16" s="37">
        <v>76091</v>
      </c>
      <c r="F16" s="31">
        <f t="shared" si="0"/>
        <v>10705</v>
      </c>
      <c r="G16" s="31">
        <f t="shared" si="1"/>
        <v>17768</v>
      </c>
      <c r="H16" s="32">
        <f t="shared" si="2"/>
        <v>116.37200623986786</v>
      </c>
      <c r="I16" s="32">
        <f t="shared" si="3"/>
        <v>130.46482519760642</v>
      </c>
      <c r="K16" s="20"/>
      <c r="L16" s="33"/>
      <c r="M16" s="33"/>
      <c r="N16" s="34"/>
    </row>
    <row r="17" spans="1:14" s="21" customFormat="1" ht="15" customHeight="1" x14ac:dyDescent="0.25">
      <c r="A17" s="35" t="s">
        <v>89</v>
      </c>
      <c r="B17" s="36">
        <v>0</v>
      </c>
      <c r="C17" s="36">
        <v>0</v>
      </c>
      <c r="D17" s="37">
        <v>-11</v>
      </c>
      <c r="E17" s="37">
        <v>-1</v>
      </c>
      <c r="F17" s="31">
        <f t="shared" si="0"/>
        <v>-1</v>
      </c>
      <c r="G17" s="31">
        <f t="shared" si="1"/>
        <v>10</v>
      </c>
      <c r="H17" s="32">
        <v>0</v>
      </c>
      <c r="I17" s="32">
        <v>0</v>
      </c>
      <c r="K17" s="20"/>
      <c r="L17" s="33"/>
      <c r="M17" s="33"/>
      <c r="N17" s="34"/>
    </row>
    <row r="18" spans="1:14" s="21" customFormat="1" ht="15" customHeight="1" x14ac:dyDescent="0.25">
      <c r="A18" s="38" t="s">
        <v>12</v>
      </c>
      <c r="B18" s="39">
        <f>SUM(B13:B17)</f>
        <v>604152</v>
      </c>
      <c r="C18" s="39">
        <v>209795</v>
      </c>
      <c r="D18" s="39">
        <v>190095</v>
      </c>
      <c r="E18" s="39">
        <f>SUM(E13:E17)</f>
        <v>222089</v>
      </c>
      <c r="F18" s="40">
        <f t="shared" si="0"/>
        <v>12294</v>
      </c>
      <c r="G18" s="40">
        <f t="shared" si="1"/>
        <v>31994</v>
      </c>
      <c r="H18" s="41">
        <f t="shared" si="2"/>
        <v>105.86000619652518</v>
      </c>
      <c r="I18" s="41">
        <f t="shared" si="3"/>
        <v>116.83053210236987</v>
      </c>
      <c r="K18" s="22"/>
      <c r="L18" s="33"/>
      <c r="M18" s="42"/>
      <c r="N18" s="34"/>
    </row>
    <row r="19" spans="1:14" ht="15" customHeight="1" x14ac:dyDescent="0.25">
      <c r="A19" s="43" t="s">
        <v>13</v>
      </c>
      <c r="B19" s="43"/>
      <c r="C19" s="43"/>
      <c r="D19" s="43"/>
      <c r="E19" s="43"/>
      <c r="F19" s="31"/>
      <c r="G19" s="31"/>
      <c r="H19" s="55"/>
      <c r="I19" s="55"/>
    </row>
    <row r="20" spans="1:14" ht="15" customHeight="1" x14ac:dyDescent="0.25">
      <c r="A20" s="43" t="s">
        <v>14</v>
      </c>
      <c r="B20" s="44">
        <v>5426255</v>
      </c>
      <c r="C20" s="44">
        <v>1793329</v>
      </c>
      <c r="D20" s="45">
        <v>1712127</v>
      </c>
      <c r="E20" s="45">
        <v>1813305</v>
      </c>
      <c r="F20" s="31">
        <f t="shared" ref="F20:F42" si="4">+E20-C20</f>
        <v>19976</v>
      </c>
      <c r="G20" s="31">
        <f t="shared" ref="G20:G42" si="5">+E20-D20</f>
        <v>101178</v>
      </c>
      <c r="H20" s="32">
        <f t="shared" ref="H20:H42" si="6">+E20/C20*100</f>
        <v>101.11390603731942</v>
      </c>
      <c r="I20" s="32">
        <f t="shared" ref="I20:I42" si="7">+E20/D20*100</f>
        <v>105.90949152720563</v>
      </c>
    </row>
    <row r="21" spans="1:14" ht="15" customHeight="1" x14ac:dyDescent="0.25">
      <c r="A21" s="43" t="s">
        <v>15</v>
      </c>
      <c r="B21" s="46">
        <v>117811</v>
      </c>
      <c r="C21" s="46">
        <v>38937</v>
      </c>
      <c r="D21" s="45">
        <v>42266</v>
      </c>
      <c r="E21" s="45">
        <v>32831</v>
      </c>
      <c r="F21" s="31">
        <f t="shared" si="4"/>
        <v>-6106</v>
      </c>
      <c r="G21" s="31">
        <f t="shared" si="5"/>
        <v>-9435</v>
      </c>
      <c r="H21" s="32">
        <f t="shared" si="6"/>
        <v>84.318257698333213</v>
      </c>
      <c r="I21" s="32">
        <f t="shared" si="7"/>
        <v>77.677092698623014</v>
      </c>
    </row>
    <row r="22" spans="1:14" ht="15" customHeight="1" x14ac:dyDescent="0.25">
      <c r="A22" s="43" t="s">
        <v>16</v>
      </c>
      <c r="B22" s="46">
        <v>498084</v>
      </c>
      <c r="C22" s="46">
        <v>164612</v>
      </c>
      <c r="D22" s="45">
        <v>160157</v>
      </c>
      <c r="E22" s="45">
        <v>164402</v>
      </c>
      <c r="F22" s="31">
        <f t="shared" si="4"/>
        <v>-210</v>
      </c>
      <c r="G22" s="31">
        <f t="shared" si="5"/>
        <v>4245</v>
      </c>
      <c r="H22" s="32">
        <f t="shared" si="6"/>
        <v>99.87242728355163</v>
      </c>
      <c r="I22" s="32">
        <f t="shared" si="7"/>
        <v>102.65052417315511</v>
      </c>
    </row>
    <row r="23" spans="1:14" ht="15" customHeight="1" x14ac:dyDescent="0.25">
      <c r="A23" s="43" t="s">
        <v>17</v>
      </c>
      <c r="B23" s="46">
        <v>51122</v>
      </c>
      <c r="C23" s="46">
        <v>16895</v>
      </c>
      <c r="D23" s="45">
        <v>16461</v>
      </c>
      <c r="E23" s="45">
        <v>17578</v>
      </c>
      <c r="F23" s="31">
        <f t="shared" si="4"/>
        <v>683</v>
      </c>
      <c r="G23" s="31">
        <f t="shared" si="5"/>
        <v>1117</v>
      </c>
      <c r="H23" s="32">
        <f t="shared" si="6"/>
        <v>104.04261615862683</v>
      </c>
      <c r="I23" s="32">
        <f t="shared" si="7"/>
        <v>106.78573598201811</v>
      </c>
    </row>
    <row r="24" spans="1:14" ht="15" customHeight="1" x14ac:dyDescent="0.25">
      <c r="A24" s="43" t="s">
        <v>18</v>
      </c>
      <c r="B24" s="46">
        <v>2354</v>
      </c>
      <c r="C24" s="46">
        <v>777</v>
      </c>
      <c r="D24" s="45">
        <v>619</v>
      </c>
      <c r="E24" s="45">
        <v>556</v>
      </c>
      <c r="F24" s="31">
        <f t="shared" si="4"/>
        <v>-221</v>
      </c>
      <c r="G24" s="31">
        <f t="shared" si="5"/>
        <v>-63</v>
      </c>
      <c r="H24" s="32">
        <f t="shared" si="6"/>
        <v>71.557271557271562</v>
      </c>
      <c r="I24" s="32">
        <f t="shared" si="7"/>
        <v>89.822294022617115</v>
      </c>
    </row>
    <row r="25" spans="1:14" ht="15" customHeight="1" x14ac:dyDescent="0.25">
      <c r="A25" s="43" t="s">
        <v>19</v>
      </c>
      <c r="B25" s="46">
        <v>0</v>
      </c>
      <c r="C25" s="46"/>
      <c r="D25" s="45">
        <v>51</v>
      </c>
      <c r="E25" s="45">
        <v>4</v>
      </c>
      <c r="F25" s="31">
        <f t="shared" si="4"/>
        <v>4</v>
      </c>
      <c r="G25" s="31">
        <f t="shared" si="5"/>
        <v>-47</v>
      </c>
      <c r="H25" s="223">
        <v>0</v>
      </c>
      <c r="I25" s="223">
        <f t="shared" si="7"/>
        <v>7.8431372549019605</v>
      </c>
    </row>
    <row r="26" spans="1:14" ht="15" customHeight="1" x14ac:dyDescent="0.25">
      <c r="A26" s="14" t="s">
        <v>4</v>
      </c>
      <c r="B26" s="16">
        <v>6095626</v>
      </c>
      <c r="C26" s="16">
        <v>2014550</v>
      </c>
      <c r="D26" s="16">
        <v>1931681</v>
      </c>
      <c r="E26" s="16">
        <v>2028676</v>
      </c>
      <c r="F26" s="40">
        <f t="shared" si="4"/>
        <v>14126</v>
      </c>
      <c r="G26" s="40">
        <f t="shared" si="5"/>
        <v>96995</v>
      </c>
      <c r="H26" s="41">
        <f t="shared" si="6"/>
        <v>100.70119877888362</v>
      </c>
      <c r="I26" s="41">
        <f t="shared" si="7"/>
        <v>105.02127421660201</v>
      </c>
    </row>
    <row r="27" spans="1:14" ht="15" customHeight="1" x14ac:dyDescent="0.25">
      <c r="A27" s="43" t="s">
        <v>20</v>
      </c>
      <c r="B27" s="46"/>
      <c r="C27" s="46"/>
      <c r="D27" s="46"/>
      <c r="E27" s="46"/>
      <c r="F27" s="31"/>
      <c r="G27" s="31"/>
      <c r="H27" s="55"/>
      <c r="I27" s="55"/>
    </row>
    <row r="28" spans="1:14" ht="15" customHeight="1" x14ac:dyDescent="0.25">
      <c r="A28" s="43" t="s">
        <v>21</v>
      </c>
      <c r="B28" s="46">
        <v>786648</v>
      </c>
      <c r="C28" s="46">
        <v>263714</v>
      </c>
      <c r="D28" s="45">
        <v>261197</v>
      </c>
      <c r="E28" s="45">
        <v>260172</v>
      </c>
      <c r="F28" s="31">
        <f t="shared" si="4"/>
        <v>-3542</v>
      </c>
      <c r="G28" s="31">
        <f t="shared" si="5"/>
        <v>-1025</v>
      </c>
      <c r="H28" s="32">
        <f>+E28/C28*100</f>
        <v>98.656878284808542</v>
      </c>
      <c r="I28" s="32">
        <f>+E28/D28*100</f>
        <v>99.607575890994156</v>
      </c>
    </row>
    <row r="29" spans="1:14" ht="15" customHeight="1" x14ac:dyDescent="0.25">
      <c r="A29" s="43" t="s">
        <v>16</v>
      </c>
      <c r="B29" s="46">
        <v>109114</v>
      </c>
      <c r="C29" s="46">
        <v>36579</v>
      </c>
      <c r="D29" s="45">
        <v>33358</v>
      </c>
      <c r="E29" s="45">
        <v>32578</v>
      </c>
      <c r="F29" s="31">
        <f t="shared" si="4"/>
        <v>-4001</v>
      </c>
      <c r="G29" s="31">
        <f t="shared" si="5"/>
        <v>-780</v>
      </c>
      <c r="H29" s="32">
        <f t="shared" si="6"/>
        <v>89.062030126575351</v>
      </c>
      <c r="I29" s="32">
        <f t="shared" si="7"/>
        <v>97.661730319563517</v>
      </c>
    </row>
    <row r="30" spans="1:14" ht="15" customHeight="1" x14ac:dyDescent="0.25">
      <c r="A30" s="43" t="s">
        <v>22</v>
      </c>
      <c r="B30" s="46">
        <v>16740</v>
      </c>
      <c r="C30" s="46">
        <v>5611</v>
      </c>
      <c r="D30" s="45">
        <v>4681</v>
      </c>
      <c r="E30" s="45">
        <v>4673</v>
      </c>
      <c r="F30" s="31">
        <f t="shared" si="4"/>
        <v>-938</v>
      </c>
      <c r="G30" s="31">
        <f t="shared" si="5"/>
        <v>-8</v>
      </c>
      <c r="H30" s="32">
        <f t="shared" si="6"/>
        <v>83.282837283906602</v>
      </c>
      <c r="I30" s="32">
        <f t="shared" si="7"/>
        <v>99.829096346934421</v>
      </c>
    </row>
    <row r="31" spans="1:14" ht="15" customHeight="1" x14ac:dyDescent="0.25">
      <c r="A31" s="43" t="s">
        <v>18</v>
      </c>
      <c r="B31" s="46">
        <v>38602</v>
      </c>
      <c r="C31" s="46">
        <v>12941</v>
      </c>
      <c r="D31" s="45">
        <v>12201</v>
      </c>
      <c r="E31" s="45">
        <v>11877</v>
      </c>
      <c r="F31" s="31">
        <f t="shared" si="4"/>
        <v>-1064</v>
      </c>
      <c r="G31" s="31">
        <f t="shared" si="5"/>
        <v>-324</v>
      </c>
      <c r="H31" s="32">
        <f t="shared" si="6"/>
        <v>91.778069700950468</v>
      </c>
      <c r="I31" s="32">
        <f t="shared" si="7"/>
        <v>97.344479960658958</v>
      </c>
    </row>
    <row r="32" spans="1:14" ht="15" customHeight="1" x14ac:dyDescent="0.25">
      <c r="A32" s="43" t="s">
        <v>19</v>
      </c>
      <c r="B32" s="46">
        <v>0</v>
      </c>
      <c r="C32" s="46"/>
      <c r="D32" s="45">
        <v>65</v>
      </c>
      <c r="E32" s="45">
        <v>78</v>
      </c>
      <c r="F32" s="31">
        <f t="shared" si="4"/>
        <v>78</v>
      </c>
      <c r="G32" s="31">
        <f t="shared" si="5"/>
        <v>13</v>
      </c>
      <c r="H32" s="224">
        <v>0</v>
      </c>
      <c r="I32" s="223">
        <f t="shared" si="7"/>
        <v>120</v>
      </c>
    </row>
    <row r="33" spans="1:14" ht="15" customHeight="1" x14ac:dyDescent="0.25">
      <c r="A33" s="14" t="s">
        <v>4</v>
      </c>
      <c r="B33" s="16">
        <v>951104</v>
      </c>
      <c r="C33" s="16">
        <v>318845</v>
      </c>
      <c r="D33" s="16">
        <v>311502</v>
      </c>
      <c r="E33" s="16">
        <v>309378</v>
      </c>
      <c r="F33" s="40">
        <f t="shared" si="4"/>
        <v>-9467</v>
      </c>
      <c r="G33" s="40">
        <f t="shared" si="5"/>
        <v>-2124</v>
      </c>
      <c r="H33" s="41">
        <f t="shared" si="6"/>
        <v>97.030845708729956</v>
      </c>
      <c r="I33" s="41">
        <f t="shared" si="7"/>
        <v>99.318142419631343</v>
      </c>
    </row>
    <row r="34" spans="1:14" ht="15" customHeight="1" x14ac:dyDescent="0.25">
      <c r="A34" s="43" t="s">
        <v>23</v>
      </c>
      <c r="B34" s="46"/>
      <c r="C34" s="46"/>
      <c r="D34" s="43"/>
      <c r="E34" s="43"/>
      <c r="F34" s="31"/>
      <c r="G34" s="31"/>
      <c r="H34" s="55"/>
      <c r="I34" s="55"/>
    </row>
    <row r="35" spans="1:14" ht="15" customHeight="1" x14ac:dyDescent="0.25">
      <c r="A35" s="43" t="s">
        <v>14</v>
      </c>
      <c r="B35" s="44">
        <v>5426255</v>
      </c>
      <c r="C35" s="44">
        <v>1793329</v>
      </c>
      <c r="D35" s="44">
        <v>1712127</v>
      </c>
      <c r="E35" s="44">
        <v>1813305</v>
      </c>
      <c r="F35" s="31">
        <f>+E35-C35</f>
        <v>19976</v>
      </c>
      <c r="G35" s="31">
        <f>+E35-D35</f>
        <v>101178</v>
      </c>
      <c r="H35" s="32">
        <f t="shared" si="6"/>
        <v>101.11390603731942</v>
      </c>
      <c r="I35" s="32">
        <f t="shared" si="7"/>
        <v>105.90949152720563</v>
      </c>
    </row>
    <row r="36" spans="1:14" ht="15" customHeight="1" x14ac:dyDescent="0.25">
      <c r="A36" s="43" t="s">
        <v>15</v>
      </c>
      <c r="B36" s="44">
        <v>117811</v>
      </c>
      <c r="C36" s="44">
        <v>38937</v>
      </c>
      <c r="D36" s="44">
        <v>42266</v>
      </c>
      <c r="E36" s="44">
        <v>32831</v>
      </c>
      <c r="F36" s="31">
        <f>+E36-C36</f>
        <v>-6106</v>
      </c>
      <c r="G36" s="31">
        <f>+E36-D36</f>
        <v>-9435</v>
      </c>
      <c r="H36" s="32">
        <f t="shared" si="6"/>
        <v>84.318257698333213</v>
      </c>
      <c r="I36" s="32">
        <f t="shared" si="7"/>
        <v>77.677092698623014</v>
      </c>
    </row>
    <row r="37" spans="1:14" ht="15" customHeight="1" x14ac:dyDescent="0.25">
      <c r="A37" s="43" t="s">
        <v>21</v>
      </c>
      <c r="B37" s="44">
        <v>786648</v>
      </c>
      <c r="C37" s="44">
        <v>263714</v>
      </c>
      <c r="D37" s="44">
        <v>261197</v>
      </c>
      <c r="E37" s="44">
        <v>260172</v>
      </c>
      <c r="F37" s="31">
        <f t="shared" si="4"/>
        <v>-3542</v>
      </c>
      <c r="G37" s="31">
        <f t="shared" si="5"/>
        <v>-1025</v>
      </c>
      <c r="H37" s="32">
        <f t="shared" si="6"/>
        <v>98.656878284808542</v>
      </c>
      <c r="I37" s="32">
        <f t="shared" si="7"/>
        <v>99.607575890994156</v>
      </c>
    </row>
    <row r="38" spans="1:14" ht="15" customHeight="1" x14ac:dyDescent="0.25">
      <c r="A38" s="43" t="s">
        <v>16</v>
      </c>
      <c r="B38" s="44">
        <v>607198</v>
      </c>
      <c r="C38" s="44">
        <v>201191</v>
      </c>
      <c r="D38" s="44">
        <v>193515</v>
      </c>
      <c r="E38" s="44">
        <v>196980</v>
      </c>
      <c r="F38" s="31">
        <f t="shared" si="4"/>
        <v>-4211</v>
      </c>
      <c r="G38" s="31">
        <f t="shared" si="5"/>
        <v>3465</v>
      </c>
      <c r="H38" s="32">
        <f t="shared" si="6"/>
        <v>97.90696402920608</v>
      </c>
      <c r="I38" s="32">
        <f t="shared" si="7"/>
        <v>101.79055887140531</v>
      </c>
    </row>
    <row r="39" spans="1:14" ht="15" customHeight="1" x14ac:dyDescent="0.25">
      <c r="A39" s="43" t="s">
        <v>17</v>
      </c>
      <c r="B39" s="44">
        <v>67862</v>
      </c>
      <c r="C39" s="44">
        <v>22506</v>
      </c>
      <c r="D39" s="44">
        <v>21142</v>
      </c>
      <c r="E39" s="44">
        <v>22251</v>
      </c>
      <c r="F39" s="31">
        <f t="shared" si="4"/>
        <v>-255</v>
      </c>
      <c r="G39" s="31">
        <f t="shared" si="5"/>
        <v>1109</v>
      </c>
      <c r="H39" s="32">
        <f t="shared" si="6"/>
        <v>98.866968808317779</v>
      </c>
      <c r="I39" s="32">
        <f t="shared" si="7"/>
        <v>105.24548292498343</v>
      </c>
    </row>
    <row r="40" spans="1:14" ht="15" customHeight="1" x14ac:dyDescent="0.25">
      <c r="A40" s="43" t="s">
        <v>18</v>
      </c>
      <c r="B40" s="44">
        <v>40956</v>
      </c>
      <c r="C40" s="44">
        <v>13718</v>
      </c>
      <c r="D40" s="44">
        <v>12820</v>
      </c>
      <c r="E40" s="44">
        <v>12433</v>
      </c>
      <c r="F40" s="31">
        <f t="shared" si="4"/>
        <v>-1285</v>
      </c>
      <c r="G40" s="31">
        <f t="shared" si="5"/>
        <v>-387</v>
      </c>
      <c r="H40" s="32">
        <f t="shared" si="6"/>
        <v>90.632745298148421</v>
      </c>
      <c r="I40" s="32">
        <f t="shared" si="7"/>
        <v>96.981279251170051</v>
      </c>
    </row>
    <row r="41" spans="1:14" ht="15" customHeight="1" x14ac:dyDescent="0.25">
      <c r="A41" s="43" t="s">
        <v>19</v>
      </c>
      <c r="B41" s="44">
        <v>0</v>
      </c>
      <c r="C41" s="44">
        <v>0</v>
      </c>
      <c r="D41" s="44">
        <v>116</v>
      </c>
      <c r="E41" s="44">
        <v>82</v>
      </c>
      <c r="F41" s="31">
        <f t="shared" si="4"/>
        <v>82</v>
      </c>
      <c r="G41" s="31">
        <f t="shared" si="5"/>
        <v>-34</v>
      </c>
      <c r="H41" s="223">
        <v>0</v>
      </c>
      <c r="I41" s="223">
        <f t="shared" si="7"/>
        <v>70.689655172413794</v>
      </c>
    </row>
    <row r="42" spans="1:14" ht="15" customHeight="1" x14ac:dyDescent="0.25">
      <c r="A42" s="14" t="s">
        <v>24</v>
      </c>
      <c r="B42" s="16">
        <v>7046730</v>
      </c>
      <c r="C42" s="16">
        <v>2333395</v>
      </c>
      <c r="D42" s="16">
        <v>2243183</v>
      </c>
      <c r="E42" s="16">
        <v>2338054</v>
      </c>
      <c r="F42" s="40">
        <f t="shared" si="4"/>
        <v>4659</v>
      </c>
      <c r="G42" s="40">
        <f t="shared" si="5"/>
        <v>94871</v>
      </c>
      <c r="H42" s="41">
        <f t="shared" si="6"/>
        <v>100.19966615168028</v>
      </c>
      <c r="I42" s="41">
        <f t="shared" si="7"/>
        <v>104.22930273633493</v>
      </c>
      <c r="M42" s="64"/>
      <c r="N42" s="64"/>
    </row>
    <row r="43" spans="1:14" ht="15" customHeight="1" x14ac:dyDescent="0.25">
      <c r="A43" s="43" t="s">
        <v>25</v>
      </c>
      <c r="B43" s="43"/>
      <c r="C43" s="43"/>
      <c r="D43" s="43"/>
      <c r="E43" s="43"/>
      <c r="F43" s="31"/>
      <c r="G43" s="31"/>
      <c r="H43" s="55"/>
      <c r="I43" s="55"/>
    </row>
    <row r="44" spans="1:14" ht="15" customHeight="1" x14ac:dyDescent="0.25">
      <c r="A44" s="46" t="s">
        <v>26</v>
      </c>
      <c r="B44" s="46">
        <v>4986</v>
      </c>
      <c r="C44" s="44">
        <v>1701</v>
      </c>
      <c r="D44" s="44">
        <v>1616</v>
      </c>
      <c r="E44" s="44">
        <v>1750</v>
      </c>
      <c r="F44" s="31">
        <f t="shared" si="0"/>
        <v>49</v>
      </c>
      <c r="G44" s="31">
        <f t="shared" si="1"/>
        <v>134</v>
      </c>
      <c r="H44" s="32">
        <f>+E44/C44*100</f>
        <v>102.88065843621399</v>
      </c>
      <c r="I44" s="32">
        <f>+E44/D44*100</f>
        <v>108.29207920792079</v>
      </c>
    </row>
    <row r="45" spans="1:14" ht="15" customHeight="1" x14ac:dyDescent="0.25">
      <c r="A45" s="46" t="s">
        <v>27</v>
      </c>
      <c r="B45" s="46">
        <v>29100</v>
      </c>
      <c r="C45" s="44">
        <v>9747</v>
      </c>
      <c r="D45" s="44">
        <v>8635</v>
      </c>
      <c r="E45" s="44">
        <v>8960</v>
      </c>
      <c r="F45" s="31">
        <f t="shared" si="0"/>
        <v>-787</v>
      </c>
      <c r="G45" s="31">
        <f t="shared" si="1"/>
        <v>325</v>
      </c>
      <c r="H45" s="32">
        <f t="shared" si="2"/>
        <v>91.925720734584999</v>
      </c>
      <c r="I45" s="32">
        <f>+E45/D45*100</f>
        <v>103.76375217139548</v>
      </c>
    </row>
    <row r="46" spans="1:14" ht="15" customHeight="1" x14ac:dyDescent="0.25">
      <c r="A46" s="46" t="s">
        <v>28</v>
      </c>
      <c r="B46" s="46">
        <v>161</v>
      </c>
      <c r="C46" s="44">
        <v>70</v>
      </c>
      <c r="D46" s="44">
        <v>43</v>
      </c>
      <c r="E46" s="44">
        <v>47</v>
      </c>
      <c r="F46" s="31">
        <f t="shared" si="0"/>
        <v>-23</v>
      </c>
      <c r="G46" s="31">
        <f t="shared" si="1"/>
        <v>4</v>
      </c>
      <c r="H46" s="32">
        <f t="shared" si="2"/>
        <v>67.142857142857139</v>
      </c>
      <c r="I46" s="32">
        <f>+E46/D46*100</f>
        <v>109.30232558139534</v>
      </c>
    </row>
    <row r="47" spans="1:14" ht="15" customHeight="1" x14ac:dyDescent="0.25">
      <c r="A47" s="47" t="s">
        <v>29</v>
      </c>
      <c r="B47" s="47">
        <v>389</v>
      </c>
      <c r="C47" s="48">
        <v>134</v>
      </c>
      <c r="D47" s="44">
        <v>108</v>
      </c>
      <c r="E47" s="44">
        <v>105</v>
      </c>
      <c r="F47" s="31">
        <f t="shared" si="0"/>
        <v>-29</v>
      </c>
      <c r="G47" s="31">
        <f t="shared" si="1"/>
        <v>-3</v>
      </c>
      <c r="H47" s="32">
        <f t="shared" si="2"/>
        <v>78.358208955223887</v>
      </c>
      <c r="I47" s="32">
        <f>+E47/D47*100</f>
        <v>97.222222222222214</v>
      </c>
    </row>
    <row r="48" spans="1:14" ht="15" customHeight="1" x14ac:dyDescent="0.25">
      <c r="A48" s="47" t="s">
        <v>30</v>
      </c>
      <c r="B48" s="47">
        <v>784</v>
      </c>
      <c r="C48" s="48">
        <v>289</v>
      </c>
      <c r="D48" s="44">
        <v>304</v>
      </c>
      <c r="E48" s="44">
        <v>209</v>
      </c>
      <c r="F48" s="31">
        <f t="shared" si="0"/>
        <v>-80</v>
      </c>
      <c r="G48" s="31">
        <f t="shared" si="1"/>
        <v>-95</v>
      </c>
      <c r="H48" s="32">
        <f t="shared" si="2"/>
        <v>72.318339100346023</v>
      </c>
      <c r="I48" s="32">
        <f>+E48/D48*100</f>
        <v>68.75</v>
      </c>
    </row>
    <row r="49" spans="1:10" ht="15" customHeight="1" x14ac:dyDescent="0.25">
      <c r="A49" s="47" t="s">
        <v>31</v>
      </c>
      <c r="B49" s="47">
        <v>0</v>
      </c>
      <c r="C49" s="48">
        <v>0</v>
      </c>
      <c r="D49" s="44">
        <v>0</v>
      </c>
      <c r="E49" s="44"/>
      <c r="F49" s="31">
        <f t="shared" si="0"/>
        <v>0</v>
      </c>
      <c r="G49" s="31">
        <f t="shared" si="1"/>
        <v>0</v>
      </c>
      <c r="H49" s="32">
        <v>0</v>
      </c>
      <c r="I49" s="32">
        <v>0</v>
      </c>
    </row>
    <row r="50" spans="1:10" ht="15" customHeight="1" x14ac:dyDescent="0.25">
      <c r="A50" s="43" t="s">
        <v>32</v>
      </c>
      <c r="B50" s="46">
        <v>0</v>
      </c>
      <c r="C50" s="44">
        <v>0</v>
      </c>
      <c r="D50" s="44">
        <v>0</v>
      </c>
      <c r="E50" s="44"/>
      <c r="F50" s="31">
        <f t="shared" si="0"/>
        <v>0</v>
      </c>
      <c r="G50" s="31">
        <f t="shared" si="1"/>
        <v>0</v>
      </c>
      <c r="H50" s="32">
        <v>0</v>
      </c>
      <c r="I50" s="32">
        <v>0</v>
      </c>
    </row>
    <row r="51" spans="1:10" s="51" customFormat="1" ht="27.75" customHeight="1" x14ac:dyDescent="0.25">
      <c r="A51" s="49" t="s">
        <v>33</v>
      </c>
      <c r="B51" s="49">
        <v>14884</v>
      </c>
      <c r="C51" s="50">
        <v>4757</v>
      </c>
      <c r="D51" s="50">
        <v>4341</v>
      </c>
      <c r="E51" s="50">
        <v>4422</v>
      </c>
      <c r="F51" s="31">
        <f t="shared" si="0"/>
        <v>-335</v>
      </c>
      <c r="G51" s="31">
        <f t="shared" si="1"/>
        <v>81</v>
      </c>
      <c r="H51" s="286">
        <f t="shared" si="2"/>
        <v>92.957746478873233</v>
      </c>
      <c r="I51" s="286">
        <f t="shared" ref="I51:I57" si="8">+E51/D51*100</f>
        <v>101.86592950932965</v>
      </c>
      <c r="J51" s="285"/>
    </row>
    <row r="52" spans="1:10" ht="15" customHeight="1" x14ac:dyDescent="0.25">
      <c r="A52" s="43" t="s">
        <v>34</v>
      </c>
      <c r="B52" s="46">
        <v>144</v>
      </c>
      <c r="C52" s="44">
        <v>66</v>
      </c>
      <c r="D52" s="44">
        <v>44</v>
      </c>
      <c r="E52" s="44">
        <v>37</v>
      </c>
      <c r="F52" s="31">
        <f t="shared" si="0"/>
        <v>-29</v>
      </c>
      <c r="G52" s="31">
        <f t="shared" si="1"/>
        <v>-7</v>
      </c>
      <c r="H52" s="32">
        <f t="shared" si="2"/>
        <v>56.060606060606055</v>
      </c>
      <c r="I52" s="32">
        <f t="shared" si="8"/>
        <v>84.090909090909093</v>
      </c>
    </row>
    <row r="53" spans="1:10" ht="15" customHeight="1" x14ac:dyDescent="0.25">
      <c r="A53" s="43" t="s">
        <v>35</v>
      </c>
      <c r="B53" s="46">
        <v>55</v>
      </c>
      <c r="C53" s="44">
        <v>34</v>
      </c>
      <c r="D53" s="44">
        <v>13</v>
      </c>
      <c r="E53" s="44">
        <v>12</v>
      </c>
      <c r="F53" s="31">
        <f t="shared" si="0"/>
        <v>-22</v>
      </c>
      <c r="G53" s="31">
        <f t="shared" si="1"/>
        <v>-1</v>
      </c>
      <c r="H53" s="32">
        <f t="shared" si="2"/>
        <v>35.294117647058826</v>
      </c>
      <c r="I53" s="32">
        <f t="shared" si="8"/>
        <v>92.307692307692307</v>
      </c>
    </row>
    <row r="54" spans="1:10" ht="15" customHeight="1" x14ac:dyDescent="0.25">
      <c r="A54" s="43" t="s">
        <v>36</v>
      </c>
      <c r="B54" s="46">
        <v>101</v>
      </c>
      <c r="C54" s="44">
        <v>95</v>
      </c>
      <c r="D54" s="44">
        <v>43</v>
      </c>
      <c r="E54" s="44">
        <v>41</v>
      </c>
      <c r="F54" s="31">
        <f t="shared" si="0"/>
        <v>-54</v>
      </c>
      <c r="G54" s="31">
        <f t="shared" si="1"/>
        <v>-2</v>
      </c>
      <c r="H54" s="32">
        <f t="shared" si="2"/>
        <v>43.15789473684211</v>
      </c>
      <c r="I54" s="32">
        <v>0</v>
      </c>
    </row>
    <row r="55" spans="1:10" ht="15" customHeight="1" x14ac:dyDescent="0.25">
      <c r="A55" s="43" t="s">
        <v>37</v>
      </c>
      <c r="B55" s="46">
        <v>0</v>
      </c>
      <c r="C55" s="52">
        <v>0</v>
      </c>
      <c r="D55" s="52">
        <v>-20</v>
      </c>
      <c r="E55" s="52">
        <v>5</v>
      </c>
      <c r="F55" s="31">
        <f t="shared" si="0"/>
        <v>5</v>
      </c>
      <c r="G55" s="31">
        <f t="shared" si="1"/>
        <v>25</v>
      </c>
      <c r="H55" s="32">
        <v>0</v>
      </c>
      <c r="I55" s="79" t="s">
        <v>91</v>
      </c>
    </row>
    <row r="56" spans="1:10" ht="15" customHeight="1" x14ac:dyDescent="0.25">
      <c r="A56" s="53" t="s">
        <v>38</v>
      </c>
      <c r="B56" s="46">
        <v>2700</v>
      </c>
      <c r="C56" s="52">
        <v>903</v>
      </c>
      <c r="D56" s="54">
        <v>1027</v>
      </c>
      <c r="E56" s="54">
        <v>1056</v>
      </c>
      <c r="F56" s="31">
        <f t="shared" si="0"/>
        <v>153</v>
      </c>
      <c r="G56" s="31">
        <f t="shared" si="1"/>
        <v>29</v>
      </c>
      <c r="H56" s="32">
        <f t="shared" si="2"/>
        <v>116.9435215946844</v>
      </c>
      <c r="I56" s="32">
        <f t="shared" si="8"/>
        <v>102.82375851996106</v>
      </c>
    </row>
    <row r="57" spans="1:10" ht="15" customHeight="1" x14ac:dyDescent="0.25">
      <c r="A57" s="53" t="s">
        <v>24</v>
      </c>
      <c r="B57" s="16">
        <f>+B44+B45+B46+B47+B48+B49+B50+B51+B52+B53+B54+B55+B56</f>
        <v>53304</v>
      </c>
      <c r="C57" s="16">
        <v>17796</v>
      </c>
      <c r="D57" s="16">
        <v>16154</v>
      </c>
      <c r="E57" s="16">
        <v>16644</v>
      </c>
      <c r="F57" s="40">
        <f t="shared" si="0"/>
        <v>-1152</v>
      </c>
      <c r="G57" s="40">
        <f t="shared" si="1"/>
        <v>490</v>
      </c>
      <c r="H57" s="41">
        <f t="shared" si="2"/>
        <v>93.526635198921099</v>
      </c>
      <c r="I57" s="41">
        <f t="shared" si="8"/>
        <v>103.03330444471956</v>
      </c>
    </row>
    <row r="58" spans="1:10" ht="15" customHeight="1" x14ac:dyDescent="0.25">
      <c r="A58" s="10" t="s">
        <v>39</v>
      </c>
      <c r="B58" s="46"/>
      <c r="C58" s="46"/>
      <c r="D58" s="46"/>
      <c r="E58" s="46"/>
      <c r="F58" s="31"/>
      <c r="G58" s="31"/>
      <c r="H58" s="287"/>
      <c r="I58" s="55"/>
    </row>
    <row r="59" spans="1:10" ht="15" customHeight="1" x14ac:dyDescent="0.25">
      <c r="A59" s="56" t="s">
        <v>40</v>
      </c>
      <c r="B59" s="57">
        <v>3765</v>
      </c>
      <c r="C59" s="57">
        <v>1327</v>
      </c>
      <c r="D59" s="57">
        <v>1004</v>
      </c>
      <c r="E59" s="57">
        <v>801</v>
      </c>
      <c r="F59" s="31">
        <f t="shared" si="0"/>
        <v>-526</v>
      </c>
      <c r="G59" s="31">
        <f t="shared" si="1"/>
        <v>-203</v>
      </c>
      <c r="H59" s="32">
        <f t="shared" si="2"/>
        <v>60.361718161266012</v>
      </c>
      <c r="I59" s="32">
        <f>+E59/D59*100</f>
        <v>79.7808764940239</v>
      </c>
    </row>
    <row r="60" spans="1:10" ht="15" customHeight="1" x14ac:dyDescent="0.25">
      <c r="A60" s="58" t="s">
        <v>41</v>
      </c>
      <c r="B60" s="59">
        <v>10980</v>
      </c>
      <c r="C60" s="59">
        <v>3568</v>
      </c>
      <c r="D60" s="59">
        <v>3830</v>
      </c>
      <c r="E60" s="59">
        <v>4916</v>
      </c>
      <c r="F60" s="31">
        <f t="shared" si="0"/>
        <v>1348</v>
      </c>
      <c r="G60" s="31">
        <f t="shared" si="1"/>
        <v>1086</v>
      </c>
      <c r="H60" s="32">
        <f t="shared" si="2"/>
        <v>137.78026905829597</v>
      </c>
      <c r="I60" s="32">
        <f>+E60/D60*100</f>
        <v>128.35509138381201</v>
      </c>
    </row>
    <row r="61" spans="1:10" ht="15" customHeight="1" x14ac:dyDescent="0.25">
      <c r="A61" s="60" t="s">
        <v>42</v>
      </c>
      <c r="B61" s="61">
        <f>+B59+B60</f>
        <v>14745</v>
      </c>
      <c r="C61" s="61">
        <f t="shared" ref="C61:E61" si="9">+C59+C60</f>
        <v>4895</v>
      </c>
      <c r="D61" s="61">
        <v>4834</v>
      </c>
      <c r="E61" s="61">
        <f t="shared" si="9"/>
        <v>5717</v>
      </c>
      <c r="F61" s="61">
        <f t="shared" si="0"/>
        <v>822</v>
      </c>
      <c r="G61" s="61">
        <f t="shared" si="1"/>
        <v>883</v>
      </c>
      <c r="H61" s="41">
        <f t="shared" si="2"/>
        <v>116.79264555669052</v>
      </c>
      <c r="I61" s="41">
        <f>+E61/D61*100</f>
        <v>118.26644600744724</v>
      </c>
    </row>
    <row r="62" spans="1:10" ht="18" customHeight="1" x14ac:dyDescent="0.25">
      <c r="A62" s="43" t="s">
        <v>43</v>
      </c>
      <c r="B62" s="43"/>
      <c r="C62" s="43"/>
      <c r="D62" s="43"/>
      <c r="E62" s="43"/>
      <c r="F62" s="31"/>
      <c r="G62" s="31"/>
      <c r="H62" s="287"/>
      <c r="I62" s="55"/>
    </row>
    <row r="63" spans="1:10" ht="14.25" customHeight="1" x14ac:dyDescent="0.25">
      <c r="A63" s="62" t="s">
        <v>44</v>
      </c>
      <c r="B63" s="46">
        <v>162901</v>
      </c>
      <c r="C63" s="46">
        <v>54636</v>
      </c>
      <c r="D63" s="46">
        <v>56262</v>
      </c>
      <c r="E63" s="46">
        <v>56533</v>
      </c>
      <c r="F63" s="31">
        <f t="shared" si="0"/>
        <v>1897</v>
      </c>
      <c r="G63" s="31">
        <f t="shared" si="1"/>
        <v>271</v>
      </c>
      <c r="H63" s="32">
        <f t="shared" si="2"/>
        <v>103.47206969763525</v>
      </c>
      <c r="I63" s="32">
        <f>+E63/D63*100</f>
        <v>100.48167502044008</v>
      </c>
    </row>
    <row r="64" spans="1:10" ht="15" customHeight="1" x14ac:dyDescent="0.25">
      <c r="A64" s="62" t="s">
        <v>45</v>
      </c>
      <c r="B64" s="46">
        <v>0</v>
      </c>
      <c r="C64" s="46">
        <v>0</v>
      </c>
      <c r="D64" s="46">
        <v>-85</v>
      </c>
      <c r="E64" s="46">
        <v>-87</v>
      </c>
      <c r="F64" s="31">
        <f t="shared" si="0"/>
        <v>-87</v>
      </c>
      <c r="G64" s="31">
        <f t="shared" si="1"/>
        <v>-2</v>
      </c>
      <c r="H64" s="32">
        <v>0</v>
      </c>
      <c r="I64" s="79" t="s">
        <v>91</v>
      </c>
    </row>
    <row r="65" spans="1:9" ht="15" customHeight="1" x14ac:dyDescent="0.25">
      <c r="A65" s="62" t="s">
        <v>46</v>
      </c>
      <c r="B65" s="46">
        <v>0</v>
      </c>
      <c r="C65" s="46">
        <v>0</v>
      </c>
      <c r="D65" s="46">
        <v>15</v>
      </c>
      <c r="E65" s="46">
        <v>99</v>
      </c>
      <c r="F65" s="31">
        <f t="shared" si="0"/>
        <v>99</v>
      </c>
      <c r="G65" s="31">
        <f t="shared" si="1"/>
        <v>84</v>
      </c>
      <c r="H65" s="32">
        <v>0</v>
      </c>
      <c r="I65" s="32">
        <v>0</v>
      </c>
    </row>
    <row r="66" spans="1:9" ht="17.25" customHeight="1" x14ac:dyDescent="0.25">
      <c r="A66" s="63" t="s">
        <v>24</v>
      </c>
      <c r="B66" s="16">
        <f>SUM(B63:B65)</f>
        <v>162901</v>
      </c>
      <c r="C66" s="16">
        <f>+C63</f>
        <v>54636</v>
      </c>
      <c r="D66" s="16">
        <v>56192</v>
      </c>
      <c r="E66" s="16">
        <f t="shared" ref="E66" si="10">SUM(E63:E65)</f>
        <v>56545</v>
      </c>
      <c r="F66" s="40">
        <f t="shared" si="0"/>
        <v>1909</v>
      </c>
      <c r="G66" s="40">
        <f t="shared" si="1"/>
        <v>353</v>
      </c>
      <c r="H66" s="41">
        <f t="shared" si="2"/>
        <v>103.494033238158</v>
      </c>
      <c r="I66" s="41">
        <f t="shared" ref="I66" si="11">+E66/D66*100</f>
        <v>100.62820330296127</v>
      </c>
    </row>
    <row r="68" spans="1:9" ht="15" customHeight="1" x14ac:dyDescent="0.25">
      <c r="E68" s="64"/>
    </row>
    <row r="69" spans="1:9" ht="15" customHeight="1" x14ac:dyDescent="0.25">
      <c r="A69" s="65"/>
    </row>
    <row r="70" spans="1:9" ht="15" customHeight="1" x14ac:dyDescent="0.25">
      <c r="A70" s="65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27"/>
  <sheetViews>
    <sheetView workbookViewId="0">
      <selection activeCell="C36" sqref="C36"/>
    </sheetView>
  </sheetViews>
  <sheetFormatPr defaultColWidth="7.85546875" defaultRowHeight="15.75" x14ac:dyDescent="0.25"/>
  <cols>
    <col min="1" max="1" width="44.5703125" style="66" customWidth="1"/>
    <col min="2" max="5" width="12.28515625" style="66" customWidth="1"/>
    <col min="6" max="6" width="14.28515625" style="66" customWidth="1"/>
    <col min="7" max="7" width="13.42578125" style="66" customWidth="1"/>
    <col min="8" max="8" width="11.28515625" style="66" customWidth="1"/>
    <col min="9" max="16384" width="7.85546875" style="66"/>
  </cols>
  <sheetData>
    <row r="6" spans="1:8" ht="19.5" customHeight="1" x14ac:dyDescent="0.25">
      <c r="A6" s="66" t="s">
        <v>101</v>
      </c>
    </row>
    <row r="7" spans="1:8" x14ac:dyDescent="0.25">
      <c r="F7" s="67" t="s">
        <v>3</v>
      </c>
    </row>
    <row r="8" spans="1:8" ht="44.25" customHeight="1" x14ac:dyDescent="0.25">
      <c r="A8" s="68" t="s">
        <v>1</v>
      </c>
      <c r="B8" s="6" t="s">
        <v>71</v>
      </c>
      <c r="C8" s="6" t="s">
        <v>72</v>
      </c>
      <c r="D8" s="6" t="s">
        <v>93</v>
      </c>
      <c r="E8" s="6" t="s">
        <v>158</v>
      </c>
      <c r="F8" s="6" t="s">
        <v>164</v>
      </c>
    </row>
    <row r="9" spans="1:8" ht="22.5" customHeight="1" x14ac:dyDescent="0.25">
      <c r="A9" s="69" t="s">
        <v>47</v>
      </c>
      <c r="B9" s="70">
        <f>+B11+B12+B13+B15+B16+B17+B18</f>
        <v>630690</v>
      </c>
      <c r="C9" s="70">
        <f t="shared" ref="C9:E9" si="0">+C11+C12+C13+C15+C16+C17+C18</f>
        <v>667822</v>
      </c>
      <c r="D9" s="70">
        <f t="shared" si="0"/>
        <v>703911</v>
      </c>
      <c r="E9" s="70">
        <f t="shared" si="0"/>
        <v>677058</v>
      </c>
      <c r="F9" s="70">
        <f>+F11+F12+F13+F15+F16+F17+F18</f>
        <v>2679481</v>
      </c>
      <c r="G9" s="71"/>
      <c r="H9" s="71"/>
    </row>
    <row r="10" spans="1:8" ht="22.5" customHeight="1" x14ac:dyDescent="0.25">
      <c r="A10" s="69" t="s">
        <v>2</v>
      </c>
      <c r="B10" s="70"/>
      <c r="C10" s="70"/>
      <c r="D10" s="70"/>
      <c r="E10" s="70"/>
      <c r="F10" s="70"/>
      <c r="H10" s="71"/>
    </row>
    <row r="11" spans="1:8" ht="22.5" customHeight="1" x14ac:dyDescent="0.25">
      <c r="A11" s="69" t="s">
        <v>48</v>
      </c>
      <c r="B11" s="70">
        <v>53217</v>
      </c>
      <c r="C11" s="70">
        <v>54463</v>
      </c>
      <c r="D11" s="70">
        <v>54960</v>
      </c>
      <c r="E11" s="70">
        <v>59449</v>
      </c>
      <c r="F11" s="70">
        <f>SUM(B11:E11)</f>
        <v>222089</v>
      </c>
      <c r="G11" s="71"/>
      <c r="H11" s="71"/>
    </row>
    <row r="12" spans="1:8" ht="22.5" customHeight="1" x14ac:dyDescent="0.25">
      <c r="A12" s="72" t="s">
        <v>49</v>
      </c>
      <c r="B12" s="73">
        <v>475681</v>
      </c>
      <c r="C12" s="73">
        <v>506413</v>
      </c>
      <c r="D12" s="73">
        <v>537514</v>
      </c>
      <c r="E12" s="73">
        <v>509068</v>
      </c>
      <c r="F12" s="73">
        <f t="shared" ref="F12:F20" si="1">SUM(B12:E12)</f>
        <v>2028676</v>
      </c>
      <c r="G12" s="71"/>
      <c r="H12" s="71"/>
    </row>
    <row r="13" spans="1:8" ht="22.5" customHeight="1" x14ac:dyDescent="0.25">
      <c r="A13" s="74" t="s">
        <v>50</v>
      </c>
      <c r="B13" s="75">
        <v>73056</v>
      </c>
      <c r="C13" s="75">
        <v>77121</v>
      </c>
      <c r="D13" s="75">
        <v>81359</v>
      </c>
      <c r="E13" s="75">
        <v>77842</v>
      </c>
      <c r="F13" s="75">
        <f t="shared" si="1"/>
        <v>309378</v>
      </c>
      <c r="G13" s="71"/>
      <c r="H13" s="71"/>
    </row>
    <row r="14" spans="1:8" ht="22.5" customHeight="1" x14ac:dyDescent="0.25">
      <c r="A14" s="76" t="s">
        <v>85</v>
      </c>
      <c r="B14" s="77">
        <v>548737</v>
      </c>
      <c r="C14" s="77">
        <v>583534</v>
      </c>
      <c r="D14" s="77">
        <v>618873</v>
      </c>
      <c r="E14" s="77">
        <v>586910</v>
      </c>
      <c r="F14" s="77">
        <f t="shared" si="1"/>
        <v>2338054</v>
      </c>
      <c r="G14" s="71"/>
      <c r="H14" s="71"/>
    </row>
    <row r="15" spans="1:8" ht="22.5" customHeight="1" x14ac:dyDescent="0.25">
      <c r="A15" s="69" t="s">
        <v>51</v>
      </c>
      <c r="B15" s="70">
        <v>4391</v>
      </c>
      <c r="C15" s="70">
        <v>4300</v>
      </c>
      <c r="D15" s="70">
        <v>3827</v>
      </c>
      <c r="E15" s="70">
        <v>4126</v>
      </c>
      <c r="F15" s="70">
        <f t="shared" si="1"/>
        <v>16644</v>
      </c>
      <c r="G15" s="71"/>
      <c r="H15" s="71"/>
    </row>
    <row r="16" spans="1:8" ht="22.5" customHeight="1" x14ac:dyDescent="0.25">
      <c r="A16" s="69" t="s">
        <v>52</v>
      </c>
      <c r="B16" s="70">
        <v>1834</v>
      </c>
      <c r="C16" s="70">
        <v>606</v>
      </c>
      <c r="D16" s="70">
        <v>1986</v>
      </c>
      <c r="E16" s="70">
        <v>1291</v>
      </c>
      <c r="F16" s="70">
        <f t="shared" si="1"/>
        <v>5717</v>
      </c>
      <c r="G16" s="71"/>
      <c r="H16" s="71"/>
    </row>
    <row r="17" spans="1:10" ht="22.5" customHeight="1" x14ac:dyDescent="0.25">
      <c r="A17" s="69" t="s">
        <v>53</v>
      </c>
      <c r="B17" s="70">
        <v>13877</v>
      </c>
      <c r="C17" s="70">
        <v>15017</v>
      </c>
      <c r="D17" s="70">
        <v>13639</v>
      </c>
      <c r="E17" s="70">
        <v>14012</v>
      </c>
      <c r="F17" s="70">
        <f t="shared" si="1"/>
        <v>56545</v>
      </c>
      <c r="G17" s="71"/>
      <c r="H17" s="71"/>
    </row>
    <row r="18" spans="1:10" ht="22.5" customHeight="1" x14ac:dyDescent="0.25">
      <c r="A18" s="72" t="s">
        <v>54</v>
      </c>
      <c r="B18" s="73">
        <v>8634</v>
      </c>
      <c r="C18" s="73">
        <v>9902</v>
      </c>
      <c r="D18" s="73">
        <v>10626</v>
      </c>
      <c r="E18" s="73">
        <v>11270</v>
      </c>
      <c r="F18" s="73">
        <f t="shared" si="1"/>
        <v>40432</v>
      </c>
      <c r="G18" s="71"/>
      <c r="H18" s="71"/>
      <c r="I18" s="71"/>
    </row>
    <row r="19" spans="1:10" ht="22.5" customHeight="1" x14ac:dyDescent="0.25">
      <c r="A19" s="74" t="s">
        <v>55</v>
      </c>
      <c r="B19" s="75">
        <v>8</v>
      </c>
      <c r="C19" s="75">
        <v>8</v>
      </c>
      <c r="D19" s="75">
        <v>161</v>
      </c>
      <c r="E19" s="75">
        <v>57</v>
      </c>
      <c r="F19" s="75">
        <f t="shared" si="1"/>
        <v>234</v>
      </c>
      <c r="H19" s="71"/>
      <c r="I19" s="71"/>
      <c r="J19" s="71"/>
    </row>
    <row r="20" spans="1:10" ht="22.5" customHeight="1" x14ac:dyDescent="0.25">
      <c r="A20" s="76" t="s">
        <v>56</v>
      </c>
      <c r="B20" s="77">
        <v>8626</v>
      </c>
      <c r="C20" s="77">
        <v>9894</v>
      </c>
      <c r="D20" s="77">
        <v>10465</v>
      </c>
      <c r="E20" s="77">
        <v>11213</v>
      </c>
      <c r="F20" s="77">
        <f t="shared" si="1"/>
        <v>40198</v>
      </c>
      <c r="H20" s="71"/>
      <c r="I20" s="71"/>
    </row>
    <row r="21" spans="1:10" ht="15.75" customHeight="1" x14ac:dyDescent="0.25">
      <c r="F21" s="71"/>
      <c r="G21" s="71"/>
      <c r="H21" s="71"/>
    </row>
    <row r="22" spans="1:10" ht="15.75" customHeight="1" x14ac:dyDescent="0.25">
      <c r="F22" s="71"/>
    </row>
    <row r="23" spans="1:10" ht="15.75" customHeight="1" x14ac:dyDescent="0.25">
      <c r="A23" s="17"/>
    </row>
    <row r="24" spans="1:10" ht="15.75" customHeight="1" x14ac:dyDescent="0.25">
      <c r="A24" s="17"/>
    </row>
    <row r="25" spans="1:10" ht="15.75" customHeight="1" x14ac:dyDescent="0.25">
      <c r="A25" s="78"/>
    </row>
    <row r="26" spans="1:10" ht="15.75" customHeight="1" x14ac:dyDescent="0.25"/>
    <row r="27" spans="1:10" ht="15.75" customHeight="1" x14ac:dyDescent="0.25"/>
  </sheetData>
  <printOptions horizontalCentered="1"/>
  <pageMargins left="0.55118110236220474" right="0.59055118110236227" top="0.43307086614173229" bottom="0.51181102362204722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opLeftCell="A10" workbookViewId="0">
      <selection activeCell="C36" sqref="C36"/>
    </sheetView>
  </sheetViews>
  <sheetFormatPr defaultRowHeight="18" customHeight="1" x14ac:dyDescent="0.2"/>
  <cols>
    <col min="1" max="1" width="107" style="225" customWidth="1"/>
    <col min="2" max="3" width="14.140625" style="277" customWidth="1"/>
    <col min="4" max="4" width="13.7109375" style="225" customWidth="1"/>
    <col min="5" max="5" width="12.7109375" style="225" customWidth="1"/>
    <col min="6" max="6" width="11.140625" style="225" customWidth="1"/>
    <col min="7" max="8" width="9.140625" style="225"/>
    <col min="9" max="9" width="11.5703125" style="225" customWidth="1"/>
    <col min="10" max="12" width="9.140625" style="225"/>
    <col min="13" max="13" width="13.85546875" style="225" bestFit="1" customWidth="1"/>
    <col min="14" max="14" width="9.140625" style="225"/>
    <col min="15" max="15" width="10.140625" style="225" bestFit="1" customWidth="1"/>
    <col min="16" max="16384" width="9.140625" style="225"/>
  </cols>
  <sheetData>
    <row r="1" spans="1:18" ht="15.75" x14ac:dyDescent="0.25">
      <c r="A1" s="114"/>
      <c r="B1" s="18"/>
      <c r="C1" s="18"/>
      <c r="D1" s="114"/>
      <c r="E1" s="114"/>
      <c r="F1" s="140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8" ht="15.75" x14ac:dyDescent="0.25">
      <c r="A2" s="114"/>
      <c r="B2" s="18"/>
      <c r="C2" s="18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15.75" x14ac:dyDescent="0.25">
      <c r="A3" s="114"/>
      <c r="B3" s="18"/>
      <c r="C3" s="18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5.75" x14ac:dyDescent="0.25">
      <c r="A4" s="278" t="s">
        <v>201</v>
      </c>
      <c r="B4" s="18"/>
      <c r="C4" s="18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8" ht="15.75" x14ac:dyDescent="0.25">
      <c r="A5" s="278"/>
      <c r="B5" s="18"/>
      <c r="C5" s="18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18" ht="15.75" x14ac:dyDescent="0.25">
      <c r="A6" s="278"/>
      <c r="B6" s="18"/>
      <c r="C6" s="18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8" ht="15.75" x14ac:dyDescent="0.25">
      <c r="A7" s="114" t="s">
        <v>202</v>
      </c>
      <c r="B7" s="18"/>
      <c r="C7" s="64"/>
      <c r="D7" s="114"/>
      <c r="E7" s="114"/>
      <c r="F7" s="140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8" ht="69.75" customHeight="1" x14ac:dyDescent="0.25">
      <c r="A8" s="226" t="s">
        <v>1</v>
      </c>
      <c r="B8" s="227" t="s">
        <v>100</v>
      </c>
      <c r="C8" s="227" t="s">
        <v>203</v>
      </c>
      <c r="D8" s="228" t="s">
        <v>204</v>
      </c>
      <c r="E8" s="227" t="s">
        <v>205</v>
      </c>
      <c r="F8" s="227" t="s">
        <v>206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</row>
    <row r="9" spans="1:18" s="232" customFormat="1" ht="14.25" customHeight="1" x14ac:dyDescent="0.25">
      <c r="A9" s="226" t="s">
        <v>0</v>
      </c>
      <c r="B9" s="227" t="s">
        <v>207</v>
      </c>
      <c r="C9" s="227" t="s">
        <v>208</v>
      </c>
      <c r="D9" s="227" t="s">
        <v>209</v>
      </c>
      <c r="E9" s="229">
        <v>4</v>
      </c>
      <c r="F9" s="230">
        <v>5</v>
      </c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</row>
    <row r="10" spans="1:18" ht="18.75" customHeight="1" x14ac:dyDescent="0.25">
      <c r="A10" s="233" t="s">
        <v>210</v>
      </c>
      <c r="B10" s="234">
        <v>77519.120999999999</v>
      </c>
      <c r="C10" s="234">
        <v>25998.037</v>
      </c>
      <c r="D10" s="235">
        <v>28411.277000000002</v>
      </c>
      <c r="E10" s="236">
        <v>36.650669710251229</v>
      </c>
      <c r="F10" s="236">
        <v>109.28239312837351</v>
      </c>
      <c r="G10" s="164"/>
      <c r="H10" s="114"/>
      <c r="I10" s="145"/>
      <c r="J10" s="114"/>
      <c r="K10" s="114"/>
      <c r="L10" s="114"/>
      <c r="M10" s="114"/>
      <c r="N10" s="114"/>
      <c r="O10" s="237"/>
      <c r="P10" s="114"/>
      <c r="Q10" s="114"/>
      <c r="R10" s="114"/>
    </row>
    <row r="11" spans="1:18" ht="12.75" customHeight="1" x14ac:dyDescent="0.25">
      <c r="A11" s="238"/>
      <c r="B11" s="52"/>
      <c r="C11" s="52"/>
      <c r="D11" s="45"/>
      <c r="E11" s="239"/>
      <c r="F11" s="239"/>
      <c r="G11" s="164"/>
      <c r="H11" s="114"/>
      <c r="I11" s="114"/>
      <c r="J11" s="114"/>
      <c r="K11" s="114"/>
      <c r="L11" s="114"/>
      <c r="M11" s="114"/>
      <c r="N11" s="114"/>
      <c r="O11" s="237"/>
      <c r="P11" s="114"/>
      <c r="Q11" s="114"/>
      <c r="R11" s="114"/>
    </row>
    <row r="12" spans="1:18" ht="17.25" customHeight="1" x14ac:dyDescent="0.25">
      <c r="A12" s="238" t="s">
        <v>211</v>
      </c>
      <c r="B12" s="52">
        <v>77519.120999999999</v>
      </c>
      <c r="C12" s="52">
        <v>25998.037</v>
      </c>
      <c r="D12" s="52">
        <v>29831</v>
      </c>
      <c r="E12" s="239">
        <v>38.48211849564187</v>
      </c>
      <c r="F12" s="239">
        <v>114.7432785021423</v>
      </c>
      <c r="G12" s="164"/>
      <c r="H12" s="145"/>
      <c r="I12" s="145"/>
      <c r="J12" s="114"/>
      <c r="K12" s="114"/>
      <c r="L12" s="114"/>
      <c r="M12" s="148"/>
      <c r="N12" s="114"/>
      <c r="O12" s="114"/>
      <c r="P12" s="114"/>
      <c r="Q12" s="114"/>
      <c r="R12" s="114"/>
    </row>
    <row r="13" spans="1:18" ht="12.75" customHeight="1" x14ac:dyDescent="0.25">
      <c r="A13" s="238" t="s">
        <v>2</v>
      </c>
      <c r="B13" s="52"/>
      <c r="C13" s="52" t="s">
        <v>212</v>
      </c>
      <c r="D13" s="240"/>
      <c r="E13" s="239"/>
      <c r="F13" s="239"/>
      <c r="G13" s="164"/>
      <c r="H13" s="114"/>
      <c r="I13" s="145"/>
      <c r="J13" s="114"/>
      <c r="K13" s="114"/>
      <c r="L13" s="114"/>
      <c r="M13" s="148"/>
      <c r="N13" s="114"/>
      <c r="O13" s="114"/>
      <c r="P13" s="114"/>
      <c r="Q13" s="114"/>
      <c r="R13" s="114"/>
    </row>
    <row r="14" spans="1:18" ht="18.75" customHeight="1" x14ac:dyDescent="0.25">
      <c r="A14" s="238" t="s">
        <v>213</v>
      </c>
      <c r="B14" s="52">
        <v>114</v>
      </c>
      <c r="C14" s="52">
        <v>38</v>
      </c>
      <c r="D14" s="45">
        <v>32</v>
      </c>
      <c r="E14" s="239">
        <v>28.07017543859649</v>
      </c>
      <c r="F14" s="239">
        <v>84.210526315789465</v>
      </c>
      <c r="G14" s="164"/>
      <c r="H14" s="114"/>
      <c r="I14" s="145"/>
      <c r="J14" s="114"/>
      <c r="K14" s="114"/>
      <c r="L14" s="114"/>
      <c r="M14" s="148"/>
      <c r="N14" s="114"/>
      <c r="O14" s="114"/>
      <c r="P14" s="114"/>
      <c r="Q14" s="114"/>
      <c r="R14" s="114"/>
    </row>
    <row r="15" spans="1:18" ht="18.75" customHeight="1" x14ac:dyDescent="0.25">
      <c r="A15" s="238" t="s">
        <v>214</v>
      </c>
      <c r="B15" s="52">
        <v>4218</v>
      </c>
      <c r="C15" s="52">
        <v>1454</v>
      </c>
      <c r="D15" s="45">
        <v>1516</v>
      </c>
      <c r="E15" s="239">
        <v>35.941204362256997</v>
      </c>
      <c r="F15" s="239">
        <v>104.26409903713893</v>
      </c>
      <c r="G15" s="164"/>
      <c r="H15" s="114"/>
      <c r="I15" s="114"/>
      <c r="J15" s="114"/>
      <c r="K15" s="114"/>
      <c r="L15" s="114"/>
      <c r="M15" s="148"/>
      <c r="N15" s="114"/>
      <c r="O15" s="114"/>
      <c r="P15" s="114"/>
      <c r="Q15" s="114"/>
      <c r="R15" s="114"/>
    </row>
    <row r="16" spans="1:18" ht="18.75" customHeight="1" x14ac:dyDescent="0.25">
      <c r="A16" s="238" t="s">
        <v>215</v>
      </c>
      <c r="B16" s="52">
        <v>28.8</v>
      </c>
      <c r="C16" s="52">
        <v>9.6</v>
      </c>
      <c r="D16" s="45">
        <v>7</v>
      </c>
      <c r="E16" s="239">
        <v>24.305555555555554</v>
      </c>
      <c r="F16" s="239">
        <v>72.916666666666671</v>
      </c>
      <c r="G16" s="16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</row>
    <row r="17" spans="1:18" ht="18.75" customHeight="1" x14ac:dyDescent="0.25">
      <c r="A17" s="238" t="s">
        <v>216</v>
      </c>
      <c r="B17" s="52">
        <v>3120</v>
      </c>
      <c r="C17" s="52">
        <v>1072</v>
      </c>
      <c r="D17" s="45">
        <v>1075</v>
      </c>
      <c r="E17" s="239">
        <v>34.455128205128204</v>
      </c>
      <c r="F17" s="239">
        <v>100.27985074626866</v>
      </c>
      <c r="G17" s="16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</row>
    <row r="18" spans="1:18" ht="18.75" customHeight="1" x14ac:dyDescent="0.25">
      <c r="A18" s="241" t="s">
        <v>217</v>
      </c>
      <c r="B18" s="52">
        <v>3392</v>
      </c>
      <c r="C18" s="52">
        <v>1209</v>
      </c>
      <c r="D18" s="45">
        <v>1221</v>
      </c>
      <c r="E18" s="239">
        <v>35.996462264150942</v>
      </c>
      <c r="F18" s="239">
        <v>100.99255583126552</v>
      </c>
      <c r="G18" s="164"/>
      <c r="H18" s="114"/>
      <c r="I18" s="145"/>
      <c r="J18" s="114"/>
      <c r="K18" s="114"/>
      <c r="L18" s="114"/>
      <c r="M18" s="114"/>
      <c r="N18" s="114"/>
      <c r="O18" s="114"/>
      <c r="P18" s="114"/>
      <c r="Q18" s="114"/>
      <c r="R18" s="114"/>
    </row>
    <row r="19" spans="1:18" ht="18.75" customHeight="1" x14ac:dyDescent="0.25">
      <c r="A19" s="238" t="s">
        <v>218</v>
      </c>
      <c r="B19" s="52">
        <v>0</v>
      </c>
      <c r="C19" s="52">
        <v>0</v>
      </c>
      <c r="D19" s="45">
        <v>0</v>
      </c>
      <c r="E19" s="242" t="s">
        <v>219</v>
      </c>
      <c r="F19" s="242" t="s">
        <v>219</v>
      </c>
      <c r="G19" s="16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</row>
    <row r="20" spans="1:18" ht="27" customHeight="1" x14ac:dyDescent="0.25">
      <c r="A20" s="243" t="s">
        <v>220</v>
      </c>
      <c r="B20" s="52">
        <v>405</v>
      </c>
      <c r="C20" s="52">
        <v>135.072</v>
      </c>
      <c r="D20" s="45">
        <v>130</v>
      </c>
      <c r="E20" s="239">
        <v>32.098765432098766</v>
      </c>
      <c r="F20" s="239">
        <v>96.244965647950721</v>
      </c>
      <c r="G20" s="189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</row>
    <row r="21" spans="1:18" ht="41.25" customHeight="1" x14ac:dyDescent="0.25">
      <c r="A21" s="243" t="s">
        <v>221</v>
      </c>
      <c r="B21" s="52">
        <v>33</v>
      </c>
      <c r="C21" s="52">
        <v>10.98</v>
      </c>
      <c r="D21" s="45">
        <v>14</v>
      </c>
      <c r="E21" s="239">
        <v>42.424242424242422</v>
      </c>
      <c r="F21" s="239">
        <v>127.50455373406193</v>
      </c>
      <c r="G21" s="16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</row>
    <row r="22" spans="1:18" ht="30" customHeight="1" x14ac:dyDescent="0.25">
      <c r="A22" s="243" t="s">
        <v>222</v>
      </c>
      <c r="B22" s="52">
        <v>6</v>
      </c>
      <c r="C22" s="52">
        <v>1.948</v>
      </c>
      <c r="D22" s="45">
        <v>0</v>
      </c>
      <c r="E22" s="239">
        <v>0</v>
      </c>
      <c r="F22" s="239">
        <v>0</v>
      </c>
      <c r="G22" s="16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</row>
    <row r="23" spans="1:18" ht="18.75" customHeight="1" x14ac:dyDescent="0.25">
      <c r="A23" s="238" t="s">
        <v>223</v>
      </c>
      <c r="B23" s="52">
        <v>360</v>
      </c>
      <c r="C23" s="52">
        <v>120</v>
      </c>
      <c r="D23" s="45">
        <v>117</v>
      </c>
      <c r="E23" s="239">
        <v>32.5</v>
      </c>
      <c r="F23" s="239">
        <v>97.5</v>
      </c>
      <c r="G23" s="16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</row>
    <row r="24" spans="1:18" ht="18.75" customHeight="1" x14ac:dyDescent="0.25">
      <c r="A24" s="238" t="s">
        <v>224</v>
      </c>
      <c r="B24" s="52">
        <v>0</v>
      </c>
      <c r="C24" s="52">
        <v>0</v>
      </c>
      <c r="D24" s="45">
        <v>5</v>
      </c>
      <c r="E24" s="242" t="s">
        <v>219</v>
      </c>
      <c r="F24" s="242" t="s">
        <v>219</v>
      </c>
      <c r="G24" s="16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</row>
    <row r="25" spans="1:18" ht="18.75" customHeight="1" x14ac:dyDescent="0.25">
      <c r="A25" s="244" t="s">
        <v>225</v>
      </c>
      <c r="B25" s="52">
        <v>0</v>
      </c>
      <c r="C25" s="52">
        <v>0</v>
      </c>
      <c r="D25" s="45">
        <v>1331</v>
      </c>
      <c r="E25" s="242" t="s">
        <v>219</v>
      </c>
      <c r="F25" s="242" t="s">
        <v>219</v>
      </c>
      <c r="G25" s="16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</row>
    <row r="26" spans="1:18" ht="29.25" customHeight="1" x14ac:dyDescent="0.25">
      <c r="A26" s="244" t="s">
        <v>226</v>
      </c>
      <c r="B26" s="52">
        <v>1896</v>
      </c>
      <c r="C26" s="52">
        <v>632</v>
      </c>
      <c r="D26" s="45">
        <v>613</v>
      </c>
      <c r="E26" s="239">
        <v>32.331223628691987</v>
      </c>
      <c r="F26" s="239">
        <v>96.993670886075947</v>
      </c>
      <c r="G26" s="16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</row>
    <row r="27" spans="1:18" ht="29.25" customHeight="1" x14ac:dyDescent="0.25">
      <c r="A27" s="244" t="s">
        <v>227</v>
      </c>
      <c r="B27" s="52">
        <v>0</v>
      </c>
      <c r="C27" s="52">
        <v>0</v>
      </c>
      <c r="D27" s="45">
        <v>0</v>
      </c>
      <c r="E27" s="242" t="s">
        <v>219</v>
      </c>
      <c r="F27" s="242" t="s">
        <v>219</v>
      </c>
      <c r="G27" s="16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</row>
    <row r="28" spans="1:18" ht="18.75" customHeight="1" x14ac:dyDescent="0.25">
      <c r="A28" s="238" t="s">
        <v>228</v>
      </c>
      <c r="B28" s="52">
        <v>47625.521000000001</v>
      </c>
      <c r="C28" s="52">
        <v>15875.172</v>
      </c>
      <c r="D28" s="45">
        <v>18156</v>
      </c>
      <c r="E28" s="239">
        <v>38.122417600428982</v>
      </c>
      <c r="F28" s="239">
        <v>114.3672648082175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</row>
    <row r="29" spans="1:18" ht="43.5" customHeight="1" x14ac:dyDescent="0.25">
      <c r="A29" s="244" t="s">
        <v>229</v>
      </c>
      <c r="B29" s="52">
        <v>15404</v>
      </c>
      <c r="C29" s="52">
        <v>5134.665</v>
      </c>
      <c r="D29" s="45">
        <v>5326</v>
      </c>
      <c r="E29" s="239">
        <v>34.575434951960531</v>
      </c>
      <c r="F29" s="239">
        <v>103.72633852451914</v>
      </c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18" ht="18.75" customHeight="1" x14ac:dyDescent="0.25">
      <c r="A30" s="244" t="s">
        <v>230</v>
      </c>
      <c r="B30" s="52">
        <v>840</v>
      </c>
      <c r="C30" s="52">
        <v>280</v>
      </c>
      <c r="D30" s="45">
        <v>263</v>
      </c>
      <c r="E30" s="239">
        <v>31.30952380952381</v>
      </c>
      <c r="F30" s="239">
        <v>93.928571428571431</v>
      </c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</row>
    <row r="31" spans="1:18" ht="27.75" customHeight="1" x14ac:dyDescent="0.25">
      <c r="A31" s="244" t="s">
        <v>231</v>
      </c>
      <c r="B31" s="52">
        <v>76.8</v>
      </c>
      <c r="C31" s="52">
        <v>25.6</v>
      </c>
      <c r="D31" s="45">
        <v>25</v>
      </c>
      <c r="E31" s="239">
        <v>32.552083333333336</v>
      </c>
      <c r="F31" s="239">
        <v>97.65625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</row>
    <row r="32" spans="1:18" ht="23.25" customHeight="1" x14ac:dyDescent="0.25">
      <c r="A32" s="245" t="s">
        <v>232</v>
      </c>
      <c r="B32" s="246" t="s">
        <v>219</v>
      </c>
      <c r="C32" s="247" t="s">
        <v>219</v>
      </c>
      <c r="D32" s="9">
        <v>-1419.7229999999981</v>
      </c>
      <c r="E32" s="248" t="s">
        <v>219</v>
      </c>
      <c r="F32" s="248" t="s">
        <v>219</v>
      </c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</row>
    <row r="33" spans="1:18" ht="15.75" customHeight="1" x14ac:dyDescent="0.25">
      <c r="A33" s="164"/>
      <c r="B33" s="249"/>
      <c r="C33" s="249"/>
      <c r="D33" s="256"/>
      <c r="E33" s="250"/>
      <c r="F33" s="250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</row>
    <row r="34" spans="1:18" ht="12.75" hidden="1" customHeight="1" x14ac:dyDescent="0.25">
      <c r="A34" s="138" t="s">
        <v>233</v>
      </c>
      <c r="B34" s="251"/>
      <c r="C34" s="251"/>
      <c r="D34" s="252"/>
      <c r="E34" s="253"/>
      <c r="F34" s="254"/>
      <c r="G34" s="114"/>
      <c r="H34" s="145"/>
      <c r="I34" s="145">
        <v>0</v>
      </c>
      <c r="J34" s="145">
        <v>0</v>
      </c>
      <c r="K34" s="114"/>
      <c r="L34" s="114"/>
      <c r="M34" s="114"/>
      <c r="N34" s="114"/>
      <c r="O34" s="114"/>
      <c r="P34" s="114"/>
      <c r="Q34" s="114"/>
      <c r="R34" s="114"/>
    </row>
    <row r="35" spans="1:18" ht="12.75" hidden="1" customHeight="1" x14ac:dyDescent="0.25">
      <c r="A35" s="255" t="s">
        <v>234</v>
      </c>
      <c r="B35" s="249"/>
      <c r="C35" s="249"/>
      <c r="D35" s="256"/>
      <c r="E35" s="250"/>
      <c r="F35" s="257"/>
      <c r="G35" s="114"/>
      <c r="H35" s="114"/>
      <c r="I35" s="145">
        <v>0</v>
      </c>
      <c r="J35" s="114"/>
      <c r="K35" s="114"/>
      <c r="L35" s="114"/>
      <c r="M35" s="114"/>
      <c r="N35" s="114"/>
      <c r="O35" s="114"/>
      <c r="P35" s="114"/>
      <c r="Q35" s="114"/>
      <c r="R35" s="114"/>
    </row>
    <row r="36" spans="1:18" ht="12.75" hidden="1" customHeight="1" x14ac:dyDescent="0.25">
      <c r="A36" s="258" t="s">
        <v>235</v>
      </c>
      <c r="B36" s="259"/>
      <c r="C36" s="259"/>
      <c r="D36" s="279">
        <v>0</v>
      </c>
      <c r="E36" s="260"/>
      <c r="F36" s="261"/>
      <c r="G36" s="114"/>
      <c r="H36" s="114"/>
      <c r="I36" s="145">
        <v>0</v>
      </c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ht="12.75" hidden="1" customHeight="1" x14ac:dyDescent="0.25">
      <c r="A37" s="138" t="s">
        <v>236</v>
      </c>
      <c r="B37" s="251"/>
      <c r="C37" s="251"/>
      <c r="D37" s="252"/>
      <c r="E37" s="253"/>
      <c r="F37" s="25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</row>
    <row r="38" spans="1:18" ht="12.75" hidden="1" customHeight="1" x14ac:dyDescent="0.25">
      <c r="A38" s="255" t="s">
        <v>234</v>
      </c>
      <c r="B38" s="249"/>
      <c r="C38" s="249"/>
      <c r="D38" s="256"/>
      <c r="E38" s="250"/>
      <c r="F38" s="257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</row>
    <row r="39" spans="1:18" ht="12.75" hidden="1" customHeight="1" x14ac:dyDescent="0.25">
      <c r="A39" s="258" t="s">
        <v>235</v>
      </c>
      <c r="B39" s="259"/>
      <c r="C39" s="259"/>
      <c r="D39" s="279">
        <v>0</v>
      </c>
      <c r="E39" s="260"/>
      <c r="F39" s="261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</row>
    <row r="40" spans="1:18" ht="12" customHeight="1" x14ac:dyDescent="0.25">
      <c r="A40" s="164"/>
      <c r="B40" s="249"/>
      <c r="C40" s="249"/>
      <c r="D40" s="189"/>
      <c r="E40" s="250"/>
      <c r="F40" s="250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</row>
    <row r="41" spans="1:18" ht="15.75" customHeight="1" x14ac:dyDescent="0.25">
      <c r="A41" s="2" t="s">
        <v>237</v>
      </c>
      <c r="B41" s="18"/>
      <c r="C41" s="18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</row>
    <row r="42" spans="1:18" ht="12" customHeight="1" x14ac:dyDescent="0.25">
      <c r="A42" s="262" t="s">
        <v>238</v>
      </c>
      <c r="B42" s="18"/>
      <c r="C42" s="18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</row>
    <row r="43" spans="1:18" ht="12" customHeight="1" x14ac:dyDescent="0.25">
      <c r="A43" s="262" t="s">
        <v>239</v>
      </c>
      <c r="B43" s="18"/>
      <c r="C43" s="18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</row>
    <row r="44" spans="1:18" ht="12" customHeight="1" x14ac:dyDescent="0.25">
      <c r="A44" s="262"/>
      <c r="B44" s="18"/>
      <c r="C44" s="18"/>
      <c r="D44" s="145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</row>
    <row r="45" spans="1:18" ht="12" customHeight="1" x14ac:dyDescent="0.25">
      <c r="A45" s="262"/>
      <c r="B45" s="18"/>
      <c r="C45" s="18"/>
      <c r="D45" s="145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</row>
    <row r="46" spans="1:18" ht="15.75" x14ac:dyDescent="0.25">
      <c r="A46" s="114"/>
      <c r="B46" s="18"/>
      <c r="C46" s="18"/>
      <c r="D46" s="145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</row>
    <row r="47" spans="1:18" ht="15.75" x14ac:dyDescent="0.25">
      <c r="A47" s="114" t="s">
        <v>240</v>
      </c>
      <c r="B47" s="140" t="s">
        <v>3</v>
      </c>
      <c r="C47" s="18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</row>
    <row r="48" spans="1:18" ht="69.75" customHeight="1" x14ac:dyDescent="0.25">
      <c r="A48" s="226" t="s">
        <v>1</v>
      </c>
      <c r="B48" s="228" t="s">
        <v>204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</row>
    <row r="49" spans="1:18" s="232" customFormat="1" ht="14.25" customHeight="1" x14ac:dyDescent="0.25">
      <c r="A49" s="263" t="s">
        <v>0</v>
      </c>
      <c r="B49" s="264">
        <v>1</v>
      </c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</row>
    <row r="50" spans="1:18" ht="41.25" customHeight="1" x14ac:dyDescent="0.25">
      <c r="A50" s="265" t="s">
        <v>241</v>
      </c>
      <c r="B50" s="266">
        <v>559</v>
      </c>
      <c r="C50" s="114"/>
      <c r="D50" s="148"/>
      <c r="E50" s="114"/>
      <c r="J50" s="114"/>
      <c r="K50" s="114"/>
      <c r="L50" s="114"/>
      <c r="M50" s="114"/>
      <c r="N50" s="114"/>
      <c r="O50" s="114"/>
      <c r="P50" s="114"/>
      <c r="Q50" s="114"/>
      <c r="R50" s="114"/>
    </row>
    <row r="51" spans="1:18" ht="15" customHeight="1" x14ac:dyDescent="0.25">
      <c r="A51" s="265" t="s">
        <v>242</v>
      </c>
      <c r="B51" s="267">
        <v>285</v>
      </c>
      <c r="C51" s="114"/>
      <c r="D51" s="148"/>
      <c r="E51" s="166"/>
      <c r="J51" s="114"/>
      <c r="K51" s="114"/>
      <c r="L51" s="114"/>
      <c r="M51" s="114"/>
      <c r="N51" s="114"/>
      <c r="O51" s="114"/>
      <c r="P51" s="114"/>
      <c r="Q51" s="114"/>
      <c r="R51" s="114"/>
    </row>
    <row r="52" spans="1:18" ht="15" customHeight="1" x14ac:dyDescent="0.25">
      <c r="A52" s="265" t="s">
        <v>243</v>
      </c>
      <c r="B52" s="268">
        <v>-274</v>
      </c>
      <c r="C52" s="114"/>
      <c r="D52" s="269"/>
      <c r="E52" s="114"/>
      <c r="F52" s="269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</row>
    <row r="53" spans="1:18" ht="15.75" x14ac:dyDescent="0.25">
      <c r="A53" s="114"/>
      <c r="B53" s="18"/>
      <c r="C53" s="18"/>
      <c r="D53" s="269"/>
      <c r="E53" s="114"/>
      <c r="F53" s="148"/>
      <c r="G53" s="270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</row>
    <row r="54" spans="1:18" ht="15.75" x14ac:dyDescent="0.25">
      <c r="A54" s="114"/>
      <c r="B54" s="18"/>
      <c r="C54" s="18"/>
      <c r="D54" s="148"/>
      <c r="E54" s="114"/>
      <c r="F54" s="114"/>
      <c r="G54" s="114"/>
      <c r="H54" s="164"/>
      <c r="I54" s="164"/>
      <c r="J54" s="164"/>
      <c r="K54" s="114"/>
      <c r="L54" s="114"/>
      <c r="M54" s="114"/>
      <c r="N54" s="114"/>
      <c r="O54" s="114"/>
      <c r="P54" s="114"/>
      <c r="Q54" s="114"/>
      <c r="R54" s="114"/>
    </row>
    <row r="55" spans="1:18" ht="15.75" x14ac:dyDescent="0.25">
      <c r="A55" s="271"/>
      <c r="B55" s="18"/>
      <c r="C55" s="18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</row>
    <row r="56" spans="1:18" ht="15.75" x14ac:dyDescent="0.25">
      <c r="A56" s="114"/>
      <c r="B56" s="18"/>
      <c r="C56" s="18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</row>
    <row r="57" spans="1:18" ht="15.75" x14ac:dyDescent="0.25">
      <c r="A57" s="140"/>
      <c r="B57" s="18"/>
      <c r="C57" s="18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</row>
    <row r="58" spans="1:18" ht="15.75" x14ac:dyDescent="0.25">
      <c r="A58" s="114"/>
      <c r="B58" s="18"/>
      <c r="C58" s="280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</row>
    <row r="59" spans="1:18" ht="15.75" x14ac:dyDescent="0.25">
      <c r="A59" s="281"/>
      <c r="B59" s="282"/>
      <c r="C59" s="19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</row>
    <row r="60" spans="1:18" ht="15.75" x14ac:dyDescent="0.25">
      <c r="A60" s="114"/>
      <c r="B60" s="19"/>
      <c r="C60" s="19"/>
      <c r="D60" s="19"/>
      <c r="E60" s="19"/>
      <c r="F60" s="19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</row>
    <row r="61" spans="1:18" ht="15.75" x14ac:dyDescent="0.25">
      <c r="A61" s="140"/>
      <c r="B61" s="18"/>
      <c r="C61" s="18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</row>
    <row r="62" spans="1:18" ht="15.75" x14ac:dyDescent="0.25">
      <c r="A62" s="140"/>
      <c r="B62" s="272"/>
      <c r="C62" s="272"/>
      <c r="D62" s="273"/>
      <c r="E62" s="274"/>
      <c r="F62" s="27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</row>
    <row r="63" spans="1:18" ht="15.75" x14ac:dyDescent="0.25">
      <c r="A63" s="140"/>
      <c r="B63" s="272"/>
      <c r="C63" s="272"/>
      <c r="D63" s="273"/>
      <c r="E63" s="274"/>
      <c r="F63" s="27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</row>
    <row r="64" spans="1:18" ht="15.75" x14ac:dyDescent="0.25">
      <c r="A64" s="114"/>
      <c r="B64" s="64"/>
      <c r="C64" s="64"/>
      <c r="D64" s="145"/>
      <c r="E64" s="148"/>
      <c r="F64" s="148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</row>
    <row r="65" spans="1:18" ht="15.75" x14ac:dyDescent="0.25">
      <c r="A65" s="283"/>
      <c r="B65" s="282"/>
      <c r="C65" s="64"/>
      <c r="D65" s="145"/>
      <c r="E65" s="148"/>
      <c r="F65" s="148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</row>
    <row r="66" spans="1:18" ht="15.75" x14ac:dyDescent="0.25">
      <c r="A66" s="283"/>
      <c r="B66" s="19"/>
      <c r="C66" s="19"/>
      <c r="D66" s="19"/>
      <c r="E66" s="19"/>
      <c r="F66" s="19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</row>
    <row r="67" spans="1:18" ht="15.75" x14ac:dyDescent="0.25">
      <c r="A67" s="140"/>
      <c r="B67" s="272"/>
      <c r="C67" s="64"/>
      <c r="D67" s="273"/>
      <c r="E67" s="274"/>
      <c r="F67" s="27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</row>
    <row r="68" spans="1:18" ht="15.75" x14ac:dyDescent="0.25">
      <c r="A68" s="140"/>
      <c r="B68" s="272"/>
      <c r="C68" s="64"/>
      <c r="D68" s="273"/>
      <c r="E68" s="274"/>
      <c r="F68" s="27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</row>
    <row r="69" spans="1:18" ht="15.75" x14ac:dyDescent="0.25">
      <c r="A69" s="140"/>
      <c r="B69" s="272"/>
      <c r="C69" s="64"/>
      <c r="D69" s="273"/>
      <c r="E69" s="274"/>
      <c r="F69" s="27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</row>
    <row r="70" spans="1:18" ht="15.75" x14ac:dyDescent="0.25">
      <c r="A70" s="140"/>
      <c r="B70" s="272"/>
      <c r="C70" s="64"/>
      <c r="D70" s="273"/>
      <c r="E70" s="274"/>
      <c r="F70" s="27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</row>
    <row r="71" spans="1:18" ht="15.75" x14ac:dyDescent="0.25">
      <c r="A71" s="140"/>
      <c r="B71" s="64"/>
      <c r="C71" s="64"/>
      <c r="D71" s="145"/>
      <c r="E71" s="274"/>
      <c r="F71" s="27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</row>
    <row r="72" spans="1:18" ht="15.75" x14ac:dyDescent="0.25">
      <c r="A72" s="275"/>
      <c r="B72" s="272"/>
      <c r="C72" s="272"/>
      <c r="D72" s="273"/>
      <c r="E72" s="274"/>
      <c r="F72" s="27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</row>
    <row r="73" spans="1:18" ht="15.75" x14ac:dyDescent="0.25">
      <c r="A73" s="114"/>
      <c r="B73" s="284"/>
      <c r="C73" s="18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</row>
    <row r="74" spans="1:18" ht="15.75" x14ac:dyDescent="0.25">
      <c r="A74" s="140"/>
      <c r="B74" s="272"/>
      <c r="C74" s="272"/>
      <c r="D74" s="273"/>
      <c r="E74" s="274"/>
      <c r="F74" s="27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</row>
    <row r="75" spans="1:18" ht="15.75" x14ac:dyDescent="0.25">
      <c r="A75" s="140"/>
      <c r="B75" s="272"/>
      <c r="C75" s="272"/>
      <c r="D75" s="273"/>
      <c r="E75" s="274"/>
      <c r="F75" s="27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</row>
    <row r="76" spans="1:18" ht="15.75" x14ac:dyDescent="0.25">
      <c r="A76" s="140"/>
      <c r="B76" s="64"/>
      <c r="C76" s="64"/>
      <c r="D76" s="64"/>
      <c r="E76" s="145"/>
      <c r="F76" s="148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</row>
    <row r="77" spans="1:18" ht="15.75" x14ac:dyDescent="0.25">
      <c r="A77" s="271"/>
      <c r="B77" s="19"/>
      <c r="C77" s="276"/>
      <c r="D77" s="64"/>
      <c r="E77" s="64"/>
      <c r="F77" s="145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</row>
    <row r="78" spans="1:18" ht="15.75" x14ac:dyDescent="0.25">
      <c r="A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</row>
    <row r="79" spans="1:18" ht="15.75" x14ac:dyDescent="0.25">
      <c r="A79" s="114"/>
      <c r="B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</row>
    <row r="80" spans="1:18" ht="15" x14ac:dyDescent="0.2">
      <c r="B80" s="225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5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4"/>
  <sheetViews>
    <sheetView showGridLines="0" topLeftCell="A4" zoomScaleNormal="100" workbookViewId="0">
      <selection activeCell="C36" sqref="C36"/>
    </sheetView>
  </sheetViews>
  <sheetFormatPr defaultRowHeight="15.75" x14ac:dyDescent="0.25"/>
  <cols>
    <col min="1" max="1" width="59.7109375" style="114" customWidth="1"/>
    <col min="2" max="2" width="21.42578125" style="114" customWidth="1"/>
    <col min="3" max="3" width="13.85546875" style="114" customWidth="1"/>
    <col min="4" max="4" width="14.42578125" style="114" customWidth="1"/>
    <col min="5" max="5" width="14.28515625" style="114" customWidth="1"/>
    <col min="6" max="6" width="13" style="114" customWidth="1"/>
    <col min="7" max="7" width="12.28515625" style="114" customWidth="1"/>
    <col min="8" max="8" width="15.140625" style="114" customWidth="1"/>
    <col min="9" max="9" width="18.7109375" style="114" customWidth="1"/>
    <col min="10" max="10" width="14" style="114" customWidth="1"/>
    <col min="11" max="11" width="17.5703125" style="114" customWidth="1"/>
    <col min="12" max="12" width="14.7109375" style="114" customWidth="1"/>
    <col min="13" max="13" width="16.42578125" style="114" customWidth="1"/>
    <col min="14" max="16" width="14" style="114" customWidth="1"/>
    <col min="17" max="16384" width="9.140625" style="114"/>
  </cols>
  <sheetData>
    <row r="3" spans="1:15" x14ac:dyDescent="0.25">
      <c r="A3" s="114" t="s">
        <v>165</v>
      </c>
    </row>
    <row r="4" spans="1:15" ht="16.5" thickBot="1" x14ac:dyDescent="0.3"/>
    <row r="5" spans="1:15" ht="16.5" thickBot="1" x14ac:dyDescent="0.3">
      <c r="A5" s="115" t="s">
        <v>110</v>
      </c>
      <c r="B5" s="116" t="s">
        <v>111</v>
      </c>
      <c r="C5" s="117" t="s">
        <v>112</v>
      </c>
      <c r="D5" s="118"/>
      <c r="E5" s="118"/>
      <c r="F5" s="119"/>
      <c r="G5" s="120" t="s">
        <v>157</v>
      </c>
      <c r="H5" s="121"/>
    </row>
    <row r="6" spans="1:15" ht="32.25" thickBot="1" x14ac:dyDescent="0.3">
      <c r="A6" s="122"/>
      <c r="B6" s="123" t="s">
        <v>113</v>
      </c>
      <c r="C6" s="124" t="s">
        <v>114</v>
      </c>
      <c r="D6" s="125" t="s">
        <v>115</v>
      </c>
      <c r="E6" s="126" t="s">
        <v>116</v>
      </c>
      <c r="F6" s="127" t="s">
        <v>4</v>
      </c>
      <c r="G6" s="128" t="s">
        <v>117</v>
      </c>
      <c r="H6" s="129" t="s">
        <v>118</v>
      </c>
      <c r="I6" s="130"/>
    </row>
    <row r="7" spans="1:15" ht="16.5" thickBot="1" x14ac:dyDescent="0.3">
      <c r="A7" s="131" t="s">
        <v>0</v>
      </c>
      <c r="B7" s="128">
        <v>1</v>
      </c>
      <c r="C7" s="128"/>
      <c r="D7" s="128">
        <v>3</v>
      </c>
      <c r="E7" s="128">
        <v>4</v>
      </c>
      <c r="F7" s="132">
        <v>5</v>
      </c>
      <c r="G7" s="131">
        <v>6</v>
      </c>
      <c r="H7" s="133">
        <v>7</v>
      </c>
      <c r="I7" s="134"/>
      <c r="K7" s="135"/>
      <c r="L7" s="135"/>
      <c r="M7" s="136"/>
      <c r="N7" s="136"/>
      <c r="O7" s="136"/>
    </row>
    <row r="8" spans="1:15" x14ac:dyDescent="0.25">
      <c r="A8" s="137"/>
      <c r="B8" s="138"/>
      <c r="C8" s="137"/>
      <c r="D8" s="137"/>
      <c r="E8" s="137"/>
      <c r="F8" s="139"/>
      <c r="G8" s="137"/>
      <c r="H8" s="137"/>
      <c r="I8" s="140"/>
      <c r="K8" s="135"/>
      <c r="L8" s="135"/>
      <c r="M8" s="136"/>
      <c r="N8" s="136"/>
      <c r="O8" s="136"/>
    </row>
    <row r="9" spans="1:15" x14ac:dyDescent="0.25">
      <c r="A9" s="141" t="s">
        <v>119</v>
      </c>
      <c r="B9" s="142">
        <v>7000165528</v>
      </c>
      <c r="C9" s="143">
        <v>35642</v>
      </c>
      <c r="D9" s="143">
        <v>35642</v>
      </c>
      <c r="E9" s="143">
        <v>0</v>
      </c>
      <c r="F9" s="144">
        <v>35642</v>
      </c>
      <c r="G9" s="143">
        <v>1004</v>
      </c>
      <c r="H9" s="143">
        <v>0</v>
      </c>
      <c r="I9" s="145"/>
      <c r="K9" s="146"/>
      <c r="L9" s="135"/>
      <c r="M9" s="147"/>
      <c r="N9" s="136"/>
      <c r="O9" s="136"/>
    </row>
    <row r="10" spans="1:15" x14ac:dyDescent="0.25">
      <c r="A10" s="141" t="s">
        <v>120</v>
      </c>
      <c r="B10" s="142">
        <v>7000164541</v>
      </c>
      <c r="C10" s="143">
        <v>91036</v>
      </c>
      <c r="D10" s="143">
        <v>91036</v>
      </c>
      <c r="E10" s="143">
        <v>0</v>
      </c>
      <c r="F10" s="144">
        <v>91036</v>
      </c>
      <c r="G10" s="143">
        <v>15320</v>
      </c>
      <c r="H10" s="143">
        <v>48925</v>
      </c>
      <c r="I10" s="145"/>
      <c r="J10" s="130"/>
      <c r="K10" s="146"/>
      <c r="L10" s="135"/>
      <c r="M10" s="147"/>
      <c r="N10" s="136"/>
      <c r="O10" s="136"/>
    </row>
    <row r="11" spans="1:15" x14ac:dyDescent="0.25">
      <c r="A11" s="141" t="s">
        <v>121</v>
      </c>
      <c r="B11" s="142">
        <v>7000165552</v>
      </c>
      <c r="C11" s="143">
        <v>15589</v>
      </c>
      <c r="D11" s="143">
        <v>15589</v>
      </c>
      <c r="E11" s="143">
        <v>0</v>
      </c>
      <c r="F11" s="144">
        <v>15589</v>
      </c>
      <c r="G11" s="143">
        <v>0</v>
      </c>
      <c r="H11" s="143">
        <v>0</v>
      </c>
      <c r="I11" s="145"/>
      <c r="K11" s="146"/>
      <c r="L11" s="135"/>
      <c r="M11" s="147"/>
      <c r="N11" s="136"/>
      <c r="O11" s="136"/>
    </row>
    <row r="12" spans="1:15" x14ac:dyDescent="0.25">
      <c r="A12" s="141" t="s">
        <v>122</v>
      </c>
      <c r="B12" s="142">
        <v>7000165544</v>
      </c>
      <c r="C12" s="143">
        <v>42286</v>
      </c>
      <c r="D12" s="143">
        <v>42286</v>
      </c>
      <c r="E12" s="143">
        <v>0</v>
      </c>
      <c r="F12" s="144">
        <v>42286</v>
      </c>
      <c r="G12" s="143">
        <v>0</v>
      </c>
      <c r="H12" s="143">
        <v>0</v>
      </c>
      <c r="I12" s="145"/>
      <c r="K12" s="146"/>
      <c r="L12" s="135"/>
      <c r="M12" s="147"/>
      <c r="N12" s="136"/>
      <c r="O12" s="136"/>
    </row>
    <row r="13" spans="1:15" x14ac:dyDescent="0.25">
      <c r="A13" s="141" t="s">
        <v>123</v>
      </c>
      <c r="B13" s="142">
        <v>7000165536</v>
      </c>
      <c r="C13" s="143">
        <v>14262</v>
      </c>
      <c r="D13" s="143">
        <v>14262</v>
      </c>
      <c r="E13" s="143">
        <v>0</v>
      </c>
      <c r="F13" s="144">
        <v>14262</v>
      </c>
      <c r="G13" s="143">
        <v>0</v>
      </c>
      <c r="H13" s="143">
        <v>0</v>
      </c>
      <c r="I13" s="145"/>
      <c r="K13" s="146"/>
      <c r="L13" s="135"/>
      <c r="M13" s="147"/>
      <c r="N13" s="136"/>
      <c r="O13" s="136"/>
    </row>
    <row r="14" spans="1:15" x14ac:dyDescent="0.25">
      <c r="A14" s="141"/>
      <c r="B14" s="142"/>
      <c r="C14" s="143"/>
      <c r="D14" s="143"/>
      <c r="E14" s="143"/>
      <c r="F14" s="144"/>
      <c r="G14" s="143"/>
      <c r="H14" s="143"/>
      <c r="I14" s="145"/>
      <c r="K14" s="148"/>
      <c r="M14" s="147"/>
      <c r="N14" s="136"/>
      <c r="O14" s="136"/>
    </row>
    <row r="15" spans="1:15" x14ac:dyDescent="0.25">
      <c r="A15" s="149" t="s">
        <v>124</v>
      </c>
      <c r="B15" s="150"/>
      <c r="C15" s="151">
        <v>198815</v>
      </c>
      <c r="D15" s="151">
        <v>198815</v>
      </c>
      <c r="E15" s="151">
        <v>0</v>
      </c>
      <c r="F15" s="152">
        <v>198815</v>
      </c>
      <c r="G15" s="151">
        <v>16324</v>
      </c>
      <c r="H15" s="151">
        <v>48925</v>
      </c>
      <c r="I15" s="145"/>
      <c r="K15" s="148"/>
      <c r="M15" s="147"/>
      <c r="N15" s="136"/>
      <c r="O15" s="136"/>
    </row>
    <row r="16" spans="1:15" x14ac:dyDescent="0.25">
      <c r="A16" s="141"/>
      <c r="B16" s="142"/>
      <c r="C16" s="143"/>
      <c r="D16" s="143"/>
      <c r="E16" s="143"/>
      <c r="F16" s="144"/>
      <c r="G16" s="143"/>
      <c r="H16" s="143"/>
      <c r="I16" s="145"/>
      <c r="K16" s="148"/>
      <c r="M16" s="147"/>
      <c r="N16" s="136"/>
      <c r="O16" s="136"/>
    </row>
    <row r="17" spans="1:15" x14ac:dyDescent="0.25">
      <c r="A17" s="141" t="s">
        <v>125</v>
      </c>
      <c r="B17" s="142">
        <v>7000164533</v>
      </c>
      <c r="C17" s="143">
        <v>64827</v>
      </c>
      <c r="D17" s="143">
        <v>64827</v>
      </c>
      <c r="E17" s="143">
        <v>0</v>
      </c>
      <c r="F17" s="144">
        <v>64827</v>
      </c>
      <c r="G17" s="143">
        <v>1046</v>
      </c>
      <c r="H17" s="143">
        <v>0</v>
      </c>
      <c r="I17" s="145"/>
      <c r="K17" s="146"/>
      <c r="M17" s="147"/>
      <c r="N17" s="136"/>
      <c r="O17" s="136"/>
    </row>
    <row r="18" spans="1:15" x14ac:dyDescent="0.25">
      <c r="A18" s="141"/>
      <c r="B18" s="142"/>
      <c r="C18" s="143"/>
      <c r="D18" s="143"/>
      <c r="E18" s="143"/>
      <c r="F18" s="144"/>
      <c r="G18" s="143"/>
      <c r="H18" s="143"/>
      <c r="I18" s="145"/>
      <c r="M18" s="136"/>
      <c r="N18" s="136"/>
      <c r="O18" s="136"/>
    </row>
    <row r="19" spans="1:15" x14ac:dyDescent="0.25">
      <c r="A19" s="149" t="s">
        <v>126</v>
      </c>
      <c r="B19" s="150"/>
      <c r="C19" s="153">
        <v>263642</v>
      </c>
      <c r="D19" s="153">
        <v>263642</v>
      </c>
      <c r="E19" s="153">
        <v>0</v>
      </c>
      <c r="F19" s="154">
        <v>263642</v>
      </c>
      <c r="G19" s="153">
        <v>17370</v>
      </c>
      <c r="H19" s="153">
        <v>48925</v>
      </c>
      <c r="I19" s="145"/>
      <c r="K19" s="148"/>
      <c r="M19" s="147"/>
      <c r="N19" s="136"/>
      <c r="O19" s="136"/>
    </row>
    <row r="20" spans="1:15" x14ac:dyDescent="0.25">
      <c r="A20" s="149"/>
      <c r="B20" s="150"/>
      <c r="C20" s="153"/>
      <c r="D20" s="153"/>
      <c r="E20" s="153"/>
      <c r="F20" s="154"/>
      <c r="G20" s="153"/>
      <c r="H20" s="153"/>
      <c r="I20" s="145"/>
      <c r="K20" s="148"/>
      <c r="M20" s="147"/>
      <c r="N20" s="136"/>
      <c r="O20" s="136"/>
    </row>
    <row r="21" spans="1:15" x14ac:dyDescent="0.25">
      <c r="A21" s="149" t="s">
        <v>127</v>
      </c>
      <c r="B21" s="142"/>
      <c r="C21" s="153">
        <v>169578</v>
      </c>
      <c r="D21" s="153">
        <v>57612</v>
      </c>
      <c r="E21" s="153">
        <v>0</v>
      </c>
      <c r="F21" s="153">
        <v>169578</v>
      </c>
      <c r="G21" s="153">
        <v>29501</v>
      </c>
      <c r="H21" s="153">
        <v>18340</v>
      </c>
      <c r="I21" s="145"/>
      <c r="K21" s="148"/>
      <c r="M21" s="147"/>
      <c r="N21" s="136"/>
      <c r="O21" s="136"/>
    </row>
    <row r="22" spans="1:15" x14ac:dyDescent="0.25">
      <c r="A22" s="141" t="s">
        <v>2</v>
      </c>
      <c r="B22" s="142"/>
      <c r="C22" s="153"/>
      <c r="D22" s="153"/>
      <c r="E22" s="153"/>
      <c r="F22" s="155"/>
      <c r="G22" s="156"/>
      <c r="H22" s="156"/>
      <c r="I22" s="157"/>
      <c r="J22" s="130"/>
      <c r="K22" s="148"/>
      <c r="M22" s="147"/>
      <c r="N22" s="136"/>
      <c r="O22" s="136"/>
    </row>
    <row r="23" spans="1:15" x14ac:dyDescent="0.25">
      <c r="A23" s="141" t="s">
        <v>128</v>
      </c>
      <c r="B23" s="142"/>
      <c r="C23" s="143">
        <v>109978</v>
      </c>
      <c r="D23" s="143">
        <v>109978</v>
      </c>
      <c r="E23" s="143">
        <v>0</v>
      </c>
      <c r="F23" s="144">
        <v>109978</v>
      </c>
      <c r="G23" s="143">
        <v>29501</v>
      </c>
      <c r="H23" s="143">
        <v>18029</v>
      </c>
      <c r="I23" s="145"/>
      <c r="J23" s="158"/>
      <c r="K23" s="146"/>
      <c r="M23" s="147"/>
      <c r="N23" s="136"/>
      <c r="O23" s="136"/>
    </row>
    <row r="24" spans="1:15" x14ac:dyDescent="0.25">
      <c r="A24" s="141" t="s">
        <v>129</v>
      </c>
      <c r="B24" s="142">
        <v>7000164322</v>
      </c>
      <c r="C24" s="143">
        <v>6</v>
      </c>
      <c r="D24" s="143">
        <v>0</v>
      </c>
      <c r="E24" s="143">
        <v>0</v>
      </c>
      <c r="F24" s="144">
        <v>6</v>
      </c>
      <c r="G24" s="143">
        <v>0</v>
      </c>
      <c r="H24" s="143">
        <v>0</v>
      </c>
      <c r="I24" s="145"/>
      <c r="J24" s="158"/>
      <c r="K24" s="146"/>
      <c r="M24" s="147"/>
      <c r="N24" s="136"/>
      <c r="O24" s="136"/>
    </row>
    <row r="25" spans="1:15" x14ac:dyDescent="0.25">
      <c r="A25" s="141" t="s">
        <v>130</v>
      </c>
      <c r="B25" s="142">
        <v>7000181034</v>
      </c>
      <c r="C25" s="143">
        <v>0</v>
      </c>
      <c r="D25" s="143">
        <v>0</v>
      </c>
      <c r="E25" s="143">
        <v>0</v>
      </c>
      <c r="F25" s="144">
        <v>0</v>
      </c>
      <c r="G25" s="143">
        <v>0</v>
      </c>
      <c r="H25" s="143">
        <v>3</v>
      </c>
      <c r="I25" s="145"/>
      <c r="J25" s="158"/>
      <c r="K25" s="146"/>
      <c r="L25" s="159"/>
      <c r="M25" s="147"/>
      <c r="N25" s="136"/>
      <c r="O25" s="136"/>
    </row>
    <row r="26" spans="1:15" x14ac:dyDescent="0.25">
      <c r="A26" s="141" t="s">
        <v>131</v>
      </c>
      <c r="B26" s="142">
        <v>7000164314</v>
      </c>
      <c r="C26" s="143">
        <v>57612</v>
      </c>
      <c r="D26" s="143">
        <v>57612</v>
      </c>
      <c r="E26" s="143">
        <v>0</v>
      </c>
      <c r="F26" s="144">
        <v>57612</v>
      </c>
      <c r="G26" s="143">
        <v>0</v>
      </c>
      <c r="H26" s="143">
        <v>287</v>
      </c>
      <c r="I26" s="145"/>
      <c r="J26" s="135"/>
      <c r="K26" s="146"/>
      <c r="M26" s="147"/>
      <c r="N26" s="136"/>
      <c r="O26" s="136"/>
    </row>
    <row r="27" spans="1:15" x14ac:dyDescent="0.25">
      <c r="A27" s="141" t="s">
        <v>132</v>
      </c>
      <c r="B27" s="142">
        <v>7000164509</v>
      </c>
      <c r="C27" s="143">
        <v>0</v>
      </c>
      <c r="D27" s="156">
        <v>0</v>
      </c>
      <c r="E27" s="156">
        <v>0</v>
      </c>
      <c r="F27" s="144">
        <v>0</v>
      </c>
      <c r="G27" s="143">
        <v>0</v>
      </c>
      <c r="H27" s="143">
        <v>0</v>
      </c>
      <c r="I27" s="145"/>
      <c r="J27" s="135"/>
      <c r="K27" s="146"/>
      <c r="M27" s="147"/>
      <c r="N27" s="136"/>
      <c r="O27" s="136"/>
    </row>
    <row r="28" spans="1:15" x14ac:dyDescent="0.25">
      <c r="A28" s="141" t="s">
        <v>133</v>
      </c>
      <c r="B28" s="142">
        <v>7000164525</v>
      </c>
      <c r="C28" s="143">
        <v>50</v>
      </c>
      <c r="D28" s="156">
        <v>0</v>
      </c>
      <c r="E28" s="156">
        <v>0</v>
      </c>
      <c r="F28" s="144">
        <v>50</v>
      </c>
      <c r="G28" s="143">
        <v>0</v>
      </c>
      <c r="H28" s="143">
        <v>0</v>
      </c>
      <c r="I28" s="145"/>
      <c r="J28" s="158"/>
      <c r="K28" s="146"/>
      <c r="L28" s="159"/>
      <c r="M28" s="147"/>
      <c r="N28" s="136"/>
      <c r="O28" s="136"/>
    </row>
    <row r="29" spans="1:15" x14ac:dyDescent="0.25">
      <c r="A29" s="141" t="s">
        <v>134</v>
      </c>
      <c r="B29" s="142">
        <v>7000164517</v>
      </c>
      <c r="C29" s="143">
        <v>932</v>
      </c>
      <c r="D29" s="156">
        <v>0</v>
      </c>
      <c r="E29" s="156">
        <v>0</v>
      </c>
      <c r="F29" s="144">
        <v>932</v>
      </c>
      <c r="G29" s="143">
        <v>0</v>
      </c>
      <c r="H29" s="143">
        <v>21</v>
      </c>
      <c r="I29" s="145"/>
      <c r="J29" s="158"/>
      <c r="K29" s="146"/>
      <c r="L29" s="159"/>
      <c r="M29" s="147"/>
      <c r="N29" s="136"/>
      <c r="O29" s="136"/>
    </row>
    <row r="30" spans="1:15" x14ac:dyDescent="0.25">
      <c r="A30" s="141" t="s">
        <v>135</v>
      </c>
      <c r="B30" s="142">
        <v>7000293052</v>
      </c>
      <c r="C30" s="143">
        <v>0</v>
      </c>
      <c r="D30" s="156">
        <v>0</v>
      </c>
      <c r="E30" s="156">
        <v>0</v>
      </c>
      <c r="F30" s="144">
        <v>0</v>
      </c>
      <c r="G30" s="143">
        <v>0</v>
      </c>
      <c r="H30" s="143">
        <v>0</v>
      </c>
      <c r="J30" s="135"/>
      <c r="K30" s="146"/>
      <c r="M30" s="147"/>
      <c r="N30" s="136"/>
      <c r="O30" s="136"/>
    </row>
    <row r="31" spans="1:15" ht="16.5" thickBot="1" x14ac:dyDescent="0.3">
      <c r="A31" s="141" t="s">
        <v>136</v>
      </c>
      <c r="B31" s="142">
        <v>7000571411</v>
      </c>
      <c r="C31" s="160">
        <v>1000</v>
      </c>
      <c r="D31" s="160">
        <v>0</v>
      </c>
      <c r="E31" s="160">
        <v>0</v>
      </c>
      <c r="F31" s="144">
        <v>1000</v>
      </c>
      <c r="G31" s="143">
        <v>0</v>
      </c>
      <c r="H31" s="143">
        <v>0</v>
      </c>
      <c r="K31" s="146"/>
      <c r="L31" s="159"/>
      <c r="M31" s="147"/>
      <c r="N31" s="136"/>
      <c r="O31" s="136"/>
    </row>
    <row r="32" spans="1:15" ht="24" customHeight="1" thickBot="1" x14ac:dyDescent="0.3">
      <c r="A32" s="161" t="s">
        <v>137</v>
      </c>
      <c r="B32" s="131"/>
      <c r="C32" s="162">
        <v>433220</v>
      </c>
      <c r="D32" s="162">
        <v>431232</v>
      </c>
      <c r="E32" s="162">
        <v>0</v>
      </c>
      <c r="F32" s="162">
        <v>433220</v>
      </c>
      <c r="G32" s="162">
        <v>46871</v>
      </c>
      <c r="H32" s="162">
        <v>67265</v>
      </c>
      <c r="I32" s="130"/>
      <c r="J32" s="135"/>
      <c r="K32" s="146"/>
      <c r="M32" s="163"/>
      <c r="N32" s="159"/>
    </row>
    <row r="33" spans="1:9" x14ac:dyDescent="0.25">
      <c r="I33" s="130"/>
    </row>
    <row r="34" spans="1:9" x14ac:dyDescent="0.25">
      <c r="A34" s="164" t="s">
        <v>166</v>
      </c>
      <c r="B34" s="164"/>
      <c r="C34" s="165"/>
      <c r="D34" s="165"/>
      <c r="E34" s="165"/>
      <c r="F34" s="165"/>
      <c r="G34" s="165"/>
      <c r="H34" s="165"/>
    </row>
    <row r="35" spans="1:9" ht="16.5" thickBot="1" x14ac:dyDescent="0.3">
      <c r="A35" s="114" t="s">
        <v>138</v>
      </c>
      <c r="D35" s="140"/>
      <c r="F35" s="166"/>
      <c r="H35" s="165" t="s">
        <v>3</v>
      </c>
    </row>
    <row r="36" spans="1:9" ht="16.5" thickBot="1" x14ac:dyDescent="0.3">
      <c r="A36" s="131" t="s">
        <v>432</v>
      </c>
      <c r="B36" s="131" t="s">
        <v>139</v>
      </c>
      <c r="C36" s="133" t="s">
        <v>140</v>
      </c>
      <c r="D36" s="131" t="s">
        <v>141</v>
      </c>
      <c r="E36" s="133" t="s">
        <v>142</v>
      </c>
      <c r="F36" s="131" t="s">
        <v>143</v>
      </c>
      <c r="G36" s="133" t="s">
        <v>144</v>
      </c>
      <c r="H36" s="131" t="s">
        <v>145</v>
      </c>
    </row>
    <row r="37" spans="1:9" x14ac:dyDescent="0.25">
      <c r="A37" s="167" t="s">
        <v>146</v>
      </c>
      <c r="B37" s="168">
        <v>265000</v>
      </c>
      <c r="C37" s="169"/>
      <c r="D37" s="170">
        <v>20000</v>
      </c>
      <c r="E37" s="169">
        <v>10000</v>
      </c>
      <c r="F37" s="170"/>
      <c r="G37" s="171">
        <v>160000</v>
      </c>
      <c r="H37" s="168">
        <v>455000</v>
      </c>
      <c r="I37" s="172"/>
    </row>
    <row r="38" spans="1:9" x14ac:dyDescent="0.25">
      <c r="A38" s="167" t="s">
        <v>147</v>
      </c>
      <c r="B38" s="168">
        <v>35000</v>
      </c>
      <c r="C38" s="169"/>
      <c r="D38" s="169">
        <v>40000</v>
      </c>
      <c r="E38" s="169">
        <v>25000</v>
      </c>
      <c r="F38" s="169"/>
      <c r="G38" s="171">
        <v>60000</v>
      </c>
      <c r="H38" s="168">
        <v>160000</v>
      </c>
    </row>
    <row r="39" spans="1:9" x14ac:dyDescent="0.25">
      <c r="A39" s="167" t="s">
        <v>148</v>
      </c>
      <c r="B39" s="168"/>
      <c r="C39" s="169"/>
      <c r="D39" s="169"/>
      <c r="E39" s="169"/>
      <c r="F39" s="169"/>
      <c r="G39" s="171"/>
      <c r="H39" s="168"/>
    </row>
    <row r="40" spans="1:9" ht="16.5" thickBot="1" x14ac:dyDescent="0.3">
      <c r="A40" s="167" t="s">
        <v>149</v>
      </c>
      <c r="B40" s="168"/>
      <c r="C40" s="169"/>
      <c r="D40" s="169"/>
      <c r="E40" s="169"/>
      <c r="F40" s="169"/>
      <c r="G40" s="171"/>
      <c r="H40" s="168"/>
    </row>
    <row r="41" spans="1:9" ht="16.5" thickBot="1" x14ac:dyDescent="0.3">
      <c r="A41" s="131" t="s">
        <v>150</v>
      </c>
      <c r="B41" s="173">
        <v>300000</v>
      </c>
      <c r="C41" s="173">
        <v>0</v>
      </c>
      <c r="D41" s="173">
        <v>60000</v>
      </c>
      <c r="E41" s="173">
        <v>35000</v>
      </c>
      <c r="F41" s="173">
        <v>0</v>
      </c>
      <c r="G41" s="173">
        <v>220000</v>
      </c>
      <c r="H41" s="173">
        <v>615000</v>
      </c>
    </row>
    <row r="42" spans="1:9" x14ac:dyDescent="0.25">
      <c r="A42" s="174"/>
      <c r="B42" s="175"/>
      <c r="C42" s="175"/>
      <c r="D42" s="175"/>
      <c r="E42" s="175"/>
      <c r="F42" s="176"/>
      <c r="G42" s="164"/>
      <c r="H42" s="164"/>
    </row>
    <row r="43" spans="1:9" x14ac:dyDescent="0.25">
      <c r="A43" s="177" t="s">
        <v>151</v>
      </c>
      <c r="G43" s="164"/>
      <c r="H43" s="164"/>
    </row>
    <row r="44" spans="1:9" ht="16.5" thickBot="1" x14ac:dyDescent="0.3">
      <c r="A44" s="178" t="s">
        <v>2</v>
      </c>
      <c r="F44" s="165" t="s">
        <v>3</v>
      </c>
      <c r="G44" s="164"/>
      <c r="H44" s="164"/>
    </row>
    <row r="45" spans="1:9" x14ac:dyDescent="0.25">
      <c r="A45" s="179" t="s">
        <v>432</v>
      </c>
      <c r="B45" s="180" t="s">
        <v>146</v>
      </c>
      <c r="C45" s="180" t="s">
        <v>147</v>
      </c>
      <c r="D45" s="180" t="s">
        <v>148</v>
      </c>
      <c r="E45" s="180" t="s">
        <v>149</v>
      </c>
      <c r="F45" s="181" t="s">
        <v>4</v>
      </c>
      <c r="G45" s="182"/>
      <c r="H45" s="182"/>
    </row>
    <row r="46" spans="1:9" ht="16.5" thickBot="1" x14ac:dyDescent="0.3">
      <c r="A46" s="183"/>
      <c r="B46" s="128" t="s">
        <v>145</v>
      </c>
      <c r="C46" s="128" t="s">
        <v>145</v>
      </c>
      <c r="D46" s="128" t="s">
        <v>145</v>
      </c>
      <c r="E46" s="128" t="s">
        <v>145</v>
      </c>
      <c r="F46" s="129"/>
      <c r="G46" s="182"/>
      <c r="H46" s="182"/>
    </row>
    <row r="47" spans="1:9" x14ac:dyDescent="0.25">
      <c r="A47" s="142" t="s">
        <v>146</v>
      </c>
      <c r="B47" s="170">
        <v>63848</v>
      </c>
      <c r="C47" s="170"/>
      <c r="D47" s="184"/>
      <c r="E47" s="170"/>
      <c r="F47" s="171">
        <v>63848</v>
      </c>
      <c r="G47" s="172"/>
      <c r="H47" s="182"/>
    </row>
    <row r="48" spans="1:9" x14ac:dyDescent="0.25">
      <c r="A48" s="142" t="s">
        <v>147</v>
      </c>
      <c r="B48" s="170"/>
      <c r="C48" s="170">
        <v>21283</v>
      </c>
      <c r="D48" s="185"/>
      <c r="E48" s="170"/>
      <c r="F48" s="171">
        <v>21283</v>
      </c>
      <c r="G48" s="182"/>
      <c r="H48" s="182"/>
    </row>
    <row r="49" spans="1:8" x14ac:dyDescent="0.25">
      <c r="A49" s="142" t="s">
        <v>148</v>
      </c>
      <c r="B49" s="170"/>
      <c r="C49" s="170"/>
      <c r="D49" s="184"/>
      <c r="E49" s="170"/>
      <c r="F49" s="171">
        <v>0</v>
      </c>
      <c r="G49" s="182"/>
      <c r="H49" s="182"/>
    </row>
    <row r="50" spans="1:8" ht="16.5" thickBot="1" x14ac:dyDescent="0.3">
      <c r="A50" s="142" t="s">
        <v>149</v>
      </c>
      <c r="B50" s="141"/>
      <c r="C50" s="141"/>
      <c r="D50" s="184"/>
      <c r="E50" s="170"/>
      <c r="F50" s="171">
        <v>0</v>
      </c>
      <c r="G50" s="182"/>
      <c r="H50" s="182"/>
    </row>
    <row r="51" spans="1:8" ht="16.5" thickBot="1" x14ac:dyDescent="0.3">
      <c r="A51" s="186" t="s">
        <v>150</v>
      </c>
      <c r="B51" s="187">
        <v>63848</v>
      </c>
      <c r="C51" s="187">
        <v>21283</v>
      </c>
      <c r="D51" s="187">
        <v>0</v>
      </c>
      <c r="E51" s="187">
        <v>0</v>
      </c>
      <c r="F51" s="188">
        <v>85131</v>
      </c>
      <c r="G51" s="182"/>
      <c r="H51" s="182"/>
    </row>
    <row r="52" spans="1:8" x14ac:dyDescent="0.25">
      <c r="A52" s="174"/>
      <c r="B52" s="175"/>
      <c r="C52" s="175"/>
      <c r="D52" s="175"/>
      <c r="E52" s="175"/>
      <c r="F52" s="176"/>
      <c r="G52" s="182"/>
      <c r="H52" s="182"/>
    </row>
    <row r="53" spans="1:8" x14ac:dyDescent="0.25">
      <c r="B53" s="189"/>
      <c r="C53" s="189"/>
      <c r="D53" s="164"/>
      <c r="E53" s="164"/>
      <c r="F53" s="164"/>
      <c r="G53" s="182"/>
      <c r="H53" s="182"/>
    </row>
    <row r="54" spans="1:8" x14ac:dyDescent="0.25">
      <c r="B54" s="164"/>
      <c r="C54" s="164"/>
      <c r="D54" s="164"/>
      <c r="E54" s="164"/>
      <c r="F54" s="164"/>
      <c r="G54" s="182"/>
      <c r="H54" s="182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zoomScale="75" workbookViewId="0">
      <selection activeCell="K30" sqref="K30"/>
    </sheetView>
  </sheetViews>
  <sheetFormatPr defaultRowHeight="12.75" x14ac:dyDescent="0.2"/>
  <cols>
    <col min="1" max="1" width="24" style="429" customWidth="1"/>
    <col min="2" max="2" width="17.7109375" style="429" customWidth="1"/>
    <col min="3" max="4" width="16" style="429" customWidth="1"/>
    <col min="5" max="5" width="15.85546875" style="429" customWidth="1"/>
    <col min="6" max="6" width="16" style="429" customWidth="1"/>
    <col min="7" max="7" width="15.7109375" style="429" customWidth="1"/>
    <col min="8" max="8" width="15.85546875" style="429" customWidth="1"/>
    <col min="9" max="9" width="16.140625" style="429" customWidth="1"/>
    <col min="10" max="10" width="16.28515625" style="429" customWidth="1"/>
    <col min="11" max="11" width="17.7109375" style="429" customWidth="1"/>
    <col min="12" max="12" width="15.5703125" style="429" customWidth="1"/>
    <col min="13" max="13" width="16" style="429" customWidth="1"/>
    <col min="14" max="14" width="16.85546875" style="429" customWidth="1"/>
    <col min="15" max="15" width="16.140625" style="429" bestFit="1" customWidth="1"/>
    <col min="16" max="16" width="16.7109375" style="429" bestFit="1" customWidth="1"/>
    <col min="17" max="17" width="16.140625" style="429" bestFit="1" customWidth="1"/>
    <col min="18" max="18" width="14.85546875" style="429" bestFit="1" customWidth="1"/>
    <col min="19" max="19" width="15" style="429" hidden="1" customWidth="1"/>
    <col min="20" max="16384" width="9.140625" style="429"/>
  </cols>
  <sheetData>
    <row r="1" spans="1:19" ht="15.75" x14ac:dyDescent="0.25">
      <c r="A1" s="428"/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9" ht="22.5" x14ac:dyDescent="0.3">
      <c r="A2" s="430" t="s">
        <v>433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2"/>
      <c r="O2" s="433"/>
      <c r="P2" s="434"/>
      <c r="Q2" s="434"/>
      <c r="R2" s="434"/>
    </row>
    <row r="3" spans="1:19" ht="15.75" x14ac:dyDescent="0.25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</row>
    <row r="4" spans="1:19" ht="16.5" thickBot="1" x14ac:dyDescent="0.3">
      <c r="A4" s="428"/>
      <c r="B4" s="428"/>
      <c r="C4" s="428"/>
      <c r="D4" s="428"/>
      <c r="E4" s="428"/>
      <c r="F4" s="428"/>
      <c r="G4" s="428"/>
      <c r="H4" s="428"/>
      <c r="I4" s="428"/>
      <c r="J4" s="435"/>
      <c r="K4" s="435"/>
      <c r="L4" s="435"/>
      <c r="M4" s="435"/>
      <c r="N4" s="435" t="s">
        <v>434</v>
      </c>
      <c r="R4" s="436"/>
      <c r="S4" s="437" t="s">
        <v>435</v>
      </c>
    </row>
    <row r="5" spans="1:19" ht="33.75" customHeight="1" x14ac:dyDescent="0.25">
      <c r="A5" s="438" t="s">
        <v>436</v>
      </c>
      <c r="B5" s="439" t="s">
        <v>437</v>
      </c>
      <c r="C5" s="439"/>
      <c r="D5" s="439"/>
      <c r="E5" s="440"/>
      <c r="F5" s="439"/>
      <c r="G5" s="439"/>
      <c r="H5" s="439"/>
      <c r="I5" s="439"/>
      <c r="J5" s="441"/>
      <c r="K5" s="441"/>
      <c r="L5" s="441"/>
      <c r="M5" s="441"/>
      <c r="N5" s="441"/>
      <c r="S5" s="442"/>
    </row>
    <row r="6" spans="1:19" ht="30" customHeight="1" x14ac:dyDescent="0.25">
      <c r="A6" s="443"/>
      <c r="B6" s="444" t="s">
        <v>438</v>
      </c>
      <c r="C6" s="445" t="s">
        <v>439</v>
      </c>
      <c r="D6" s="446"/>
      <c r="E6" s="446"/>
      <c r="F6" s="446"/>
      <c r="G6" s="446"/>
      <c r="H6" s="446"/>
      <c r="I6" s="446"/>
      <c r="J6" s="447"/>
      <c r="K6" s="447"/>
      <c r="L6" s="447"/>
      <c r="M6" s="447"/>
      <c r="N6" s="447"/>
      <c r="S6" s="448"/>
    </row>
    <row r="7" spans="1:19" ht="29.25" customHeight="1" thickBot="1" x14ac:dyDescent="0.3">
      <c r="A7" s="443"/>
      <c r="B7" s="443"/>
      <c r="C7" s="449" t="s">
        <v>92</v>
      </c>
      <c r="D7" s="450" t="s">
        <v>72</v>
      </c>
      <c r="E7" s="450" t="s">
        <v>93</v>
      </c>
      <c r="F7" s="450" t="s">
        <v>158</v>
      </c>
      <c r="G7" s="450" t="s">
        <v>440</v>
      </c>
      <c r="H7" s="450" t="s">
        <v>441</v>
      </c>
      <c r="I7" s="450" t="s">
        <v>442</v>
      </c>
      <c r="J7" s="450" t="s">
        <v>443</v>
      </c>
      <c r="K7" s="450" t="s">
        <v>444</v>
      </c>
      <c r="L7" s="450" t="s">
        <v>445</v>
      </c>
      <c r="M7" s="450" t="s">
        <v>446</v>
      </c>
      <c r="N7" s="451" t="s">
        <v>447</v>
      </c>
      <c r="S7" s="452" t="s">
        <v>444</v>
      </c>
    </row>
    <row r="8" spans="1:19" ht="16.5" thickBot="1" x14ac:dyDescent="0.3">
      <c r="A8" s="453" t="s">
        <v>0</v>
      </c>
      <c r="B8" s="453">
        <v>1</v>
      </c>
      <c r="C8" s="454">
        <v>2</v>
      </c>
      <c r="D8" s="455">
        <v>3</v>
      </c>
      <c r="E8" s="455">
        <v>4</v>
      </c>
      <c r="F8" s="455">
        <v>5</v>
      </c>
      <c r="G8" s="455">
        <v>6</v>
      </c>
      <c r="H8" s="455">
        <v>7</v>
      </c>
      <c r="I8" s="455">
        <v>8</v>
      </c>
      <c r="J8" s="455">
        <v>9</v>
      </c>
      <c r="K8" s="455">
        <v>10</v>
      </c>
      <c r="L8" s="455">
        <v>11</v>
      </c>
      <c r="M8" s="455">
        <v>12</v>
      </c>
      <c r="N8" s="456">
        <v>13</v>
      </c>
      <c r="S8" s="457">
        <v>20</v>
      </c>
    </row>
    <row r="9" spans="1:19" ht="36.75" customHeight="1" x14ac:dyDescent="0.25">
      <c r="A9" s="443" t="s">
        <v>448</v>
      </c>
      <c r="B9" s="458">
        <v>159975971</v>
      </c>
      <c r="C9" s="459">
        <v>8357394</v>
      </c>
      <c r="D9" s="460">
        <v>9552874</v>
      </c>
      <c r="E9" s="460">
        <v>10400710</v>
      </c>
      <c r="F9" s="460">
        <v>11014088</v>
      </c>
      <c r="G9" s="460">
        <v>9046328</v>
      </c>
      <c r="H9" s="460">
        <v>13014841</v>
      </c>
      <c r="I9" s="460">
        <v>10870127</v>
      </c>
      <c r="J9" s="460">
        <v>10582982</v>
      </c>
      <c r="K9" s="460">
        <v>10805767</v>
      </c>
      <c r="L9" s="460">
        <v>11331243</v>
      </c>
      <c r="M9" s="460">
        <v>14211389</v>
      </c>
      <c r="N9" s="461">
        <v>31474817</v>
      </c>
      <c r="S9" s="462">
        <v>4184888</v>
      </c>
    </row>
    <row r="10" spans="1:19" ht="23.25" customHeight="1" thickBot="1" x14ac:dyDescent="0.3">
      <c r="A10" s="463"/>
      <c r="B10" s="464"/>
      <c r="C10" s="465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7"/>
      <c r="P10" s="468"/>
      <c r="S10" s="469" t="s">
        <v>449</v>
      </c>
    </row>
    <row r="11" spans="1:19" ht="15.75" x14ac:dyDescent="0.25">
      <c r="A11" s="428"/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</row>
    <row r="12" spans="1:19" ht="15.75" x14ac:dyDescent="0.25">
      <c r="A12" s="428"/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  <row r="13" spans="1:19" ht="15.75" x14ac:dyDescent="0.25">
      <c r="A13" s="428"/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</row>
    <row r="14" spans="1:19" ht="16.5" thickBot="1" x14ac:dyDescent="0.3">
      <c r="A14" s="428"/>
      <c r="B14" s="428"/>
      <c r="C14" s="428"/>
      <c r="D14" s="428"/>
      <c r="E14" s="428"/>
      <c r="F14" s="428"/>
      <c r="G14" s="428"/>
      <c r="H14" s="428"/>
      <c r="I14" s="428"/>
      <c r="J14" s="435"/>
      <c r="K14" s="435"/>
      <c r="L14" s="435"/>
      <c r="M14" s="435"/>
      <c r="N14" s="435" t="s">
        <v>434</v>
      </c>
    </row>
    <row r="15" spans="1:19" ht="34.5" customHeight="1" x14ac:dyDescent="0.25">
      <c r="A15" s="438" t="s">
        <v>436</v>
      </c>
      <c r="B15" s="439" t="s">
        <v>450</v>
      </c>
      <c r="C15" s="439"/>
      <c r="D15" s="439"/>
      <c r="E15" s="440"/>
      <c r="F15" s="439"/>
      <c r="G15" s="439"/>
      <c r="H15" s="439"/>
      <c r="I15" s="439"/>
      <c r="J15" s="441"/>
      <c r="K15" s="441"/>
      <c r="L15" s="441"/>
      <c r="M15" s="441"/>
      <c r="N15" s="441"/>
    </row>
    <row r="16" spans="1:19" ht="30" customHeight="1" x14ac:dyDescent="0.25">
      <c r="A16" s="443"/>
      <c r="B16" s="444" t="s">
        <v>451</v>
      </c>
      <c r="C16" s="445" t="s">
        <v>439</v>
      </c>
      <c r="D16" s="446"/>
      <c r="E16" s="446"/>
      <c r="F16" s="446"/>
      <c r="G16" s="446"/>
      <c r="H16" s="446"/>
      <c r="I16" s="446"/>
      <c r="J16" s="447"/>
      <c r="K16" s="447"/>
      <c r="L16" s="447"/>
      <c r="M16" s="447"/>
      <c r="N16" s="447"/>
    </row>
    <row r="17" spans="1:16" ht="30" customHeight="1" thickBot="1" x14ac:dyDescent="0.3">
      <c r="A17" s="443"/>
      <c r="B17" s="444" t="s">
        <v>452</v>
      </c>
      <c r="C17" s="449" t="s">
        <v>92</v>
      </c>
      <c r="D17" s="450" t="s">
        <v>72</v>
      </c>
      <c r="E17" s="450" t="s">
        <v>93</v>
      </c>
      <c r="F17" s="450" t="s">
        <v>158</v>
      </c>
      <c r="G17" s="450" t="s">
        <v>440</v>
      </c>
      <c r="H17" s="450" t="s">
        <v>441</v>
      </c>
      <c r="I17" s="450" t="s">
        <v>442</v>
      </c>
      <c r="J17" s="450" t="s">
        <v>443</v>
      </c>
      <c r="K17" s="450" t="s">
        <v>444</v>
      </c>
      <c r="L17" s="450" t="s">
        <v>445</v>
      </c>
      <c r="M17" s="450" t="s">
        <v>446</v>
      </c>
      <c r="N17" s="451" t="s">
        <v>447</v>
      </c>
    </row>
    <row r="18" spans="1:16" ht="16.5" thickBot="1" x14ac:dyDescent="0.3">
      <c r="A18" s="453" t="s">
        <v>0</v>
      </c>
      <c r="B18" s="453">
        <v>1</v>
      </c>
      <c r="C18" s="454">
        <v>2</v>
      </c>
      <c r="D18" s="455">
        <v>3</v>
      </c>
      <c r="E18" s="455">
        <v>4</v>
      </c>
      <c r="F18" s="455">
        <v>5</v>
      </c>
      <c r="G18" s="455">
        <v>6</v>
      </c>
      <c r="H18" s="455">
        <v>7</v>
      </c>
      <c r="I18" s="455">
        <v>8</v>
      </c>
      <c r="J18" s="455">
        <v>9</v>
      </c>
      <c r="K18" s="455">
        <v>10</v>
      </c>
      <c r="L18" s="455">
        <v>11</v>
      </c>
      <c r="M18" s="455">
        <v>12</v>
      </c>
      <c r="N18" s="456">
        <v>13</v>
      </c>
    </row>
    <row r="19" spans="1:16" ht="37.5" customHeight="1" x14ac:dyDescent="0.25">
      <c r="A19" s="443" t="s">
        <v>448</v>
      </c>
      <c r="B19" s="458">
        <v>163864272</v>
      </c>
      <c r="C19" s="459">
        <v>8633836</v>
      </c>
      <c r="D19" s="460">
        <v>9901804</v>
      </c>
      <c r="E19" s="460">
        <v>10626706</v>
      </c>
      <c r="F19" s="460">
        <v>11269243</v>
      </c>
      <c r="G19" s="460"/>
      <c r="H19" s="460"/>
      <c r="I19" s="460"/>
      <c r="J19" s="460"/>
      <c r="K19" s="460"/>
      <c r="L19" s="460"/>
      <c r="M19" s="460"/>
      <c r="N19" s="461"/>
      <c r="P19" s="470"/>
    </row>
    <row r="20" spans="1:16" ht="23.25" customHeight="1" thickBot="1" x14ac:dyDescent="0.3">
      <c r="A20" s="463"/>
      <c r="B20" s="464"/>
      <c r="C20" s="465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7"/>
    </row>
    <row r="22" spans="1:16" x14ac:dyDescent="0.2">
      <c r="A22" s="471"/>
    </row>
    <row r="23" spans="1:16" x14ac:dyDescent="0.2">
      <c r="M23" s="468"/>
    </row>
  </sheetData>
  <printOptions horizontalCentered="1"/>
  <pageMargins left="0" right="0" top="1.5748031496062993" bottom="0" header="0" footer="0"/>
  <pageSetup paperSize="9" scale="4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70" zoomScaleNormal="70" workbookViewId="0">
      <selection activeCell="A2" sqref="A2"/>
    </sheetView>
  </sheetViews>
  <sheetFormatPr defaultRowHeight="15" x14ac:dyDescent="0.25"/>
  <cols>
    <col min="1" max="1" width="67.85546875" style="472" customWidth="1"/>
    <col min="2" max="9" width="19.7109375" style="472" customWidth="1"/>
    <col min="10" max="12" width="9.140625" style="472"/>
    <col min="13" max="13" width="12.42578125" style="472" bestFit="1" customWidth="1"/>
    <col min="14" max="16384" width="9.140625" style="472"/>
  </cols>
  <sheetData>
    <row r="1" spans="1:9" ht="22.5" x14ac:dyDescent="0.3">
      <c r="A1" s="762" t="s">
        <v>453</v>
      </c>
      <c r="B1" s="762"/>
      <c r="C1" s="762"/>
      <c r="D1" s="762"/>
      <c r="E1" s="762"/>
      <c r="F1" s="762"/>
      <c r="G1" s="762"/>
      <c r="H1" s="762"/>
      <c r="I1" s="762"/>
    </row>
    <row r="2" spans="1:9" ht="18.75" x14ac:dyDescent="0.3">
      <c r="A2" s="473"/>
      <c r="B2" s="474"/>
      <c r="C2" s="474"/>
      <c r="D2" s="474"/>
      <c r="E2" s="474"/>
      <c r="F2" s="474"/>
      <c r="G2" s="473"/>
      <c r="H2" s="473"/>
      <c r="I2" s="473"/>
    </row>
    <row r="3" spans="1:9" ht="15.75" thickBot="1" x14ac:dyDescent="0.3">
      <c r="A3" s="475"/>
      <c r="B3" s="476">
        <f>ROUND(B28,0)</f>
        <v>0</v>
      </c>
      <c r="C3" s="476"/>
      <c r="D3" s="476"/>
      <c r="E3" s="476">
        <f t="shared" ref="E3" si="0">ROUND(E28,0)</f>
        <v>0</v>
      </c>
      <c r="F3" s="476"/>
      <c r="G3" s="476"/>
      <c r="H3" s="476"/>
      <c r="I3" s="476"/>
    </row>
    <row r="4" spans="1:9" ht="38.25" thickBot="1" x14ac:dyDescent="0.35">
      <c r="A4" s="477" t="s">
        <v>454</v>
      </c>
      <c r="B4" s="478" t="s">
        <v>455</v>
      </c>
      <c r="C4" s="479" t="s">
        <v>456</v>
      </c>
      <c r="D4" s="480" t="s">
        <v>457</v>
      </c>
      <c r="E4" s="480" t="s">
        <v>458</v>
      </c>
      <c r="F4" s="480" t="s">
        <v>459</v>
      </c>
      <c r="G4" s="480" t="s">
        <v>460</v>
      </c>
      <c r="H4" s="480" t="s">
        <v>461</v>
      </c>
      <c r="I4" s="480" t="s">
        <v>462</v>
      </c>
    </row>
    <row r="5" spans="1:9" ht="18.75" x14ac:dyDescent="0.3">
      <c r="A5" s="481" t="s">
        <v>463</v>
      </c>
      <c r="B5" s="482">
        <v>0</v>
      </c>
      <c r="C5" s="483">
        <v>0</v>
      </c>
      <c r="D5" s="482">
        <v>0</v>
      </c>
      <c r="E5" s="483">
        <v>0</v>
      </c>
      <c r="F5" s="482">
        <v>0</v>
      </c>
      <c r="G5" s="483">
        <v>0</v>
      </c>
      <c r="H5" s="482">
        <v>0</v>
      </c>
      <c r="I5" s="484">
        <v>0</v>
      </c>
    </row>
    <row r="6" spans="1:9" ht="18.75" x14ac:dyDescent="0.3">
      <c r="A6" s="485" t="s">
        <v>464</v>
      </c>
      <c r="B6" s="486">
        <v>595141</v>
      </c>
      <c r="C6" s="487">
        <v>10992091</v>
      </c>
      <c r="D6" s="486">
        <v>29024503</v>
      </c>
      <c r="E6" s="487">
        <v>125374</v>
      </c>
      <c r="F6" s="486">
        <v>1142700</v>
      </c>
      <c r="G6" s="487">
        <v>41879809</v>
      </c>
      <c r="H6" s="486">
        <v>2420000</v>
      </c>
      <c r="I6" s="488">
        <v>44299809</v>
      </c>
    </row>
    <row r="7" spans="1:9" ht="18.75" x14ac:dyDescent="0.3">
      <c r="A7" s="485" t="s">
        <v>465</v>
      </c>
      <c r="B7" s="486">
        <v>1229800</v>
      </c>
      <c r="C7" s="487">
        <v>28483307</v>
      </c>
      <c r="D7" s="486">
        <v>50111953</v>
      </c>
      <c r="E7" s="487">
        <v>125374</v>
      </c>
      <c r="F7" s="486">
        <v>2555541</v>
      </c>
      <c r="G7" s="487">
        <v>82505975</v>
      </c>
      <c r="H7" s="486">
        <v>14335394</v>
      </c>
      <c r="I7" s="488">
        <v>96841369</v>
      </c>
    </row>
    <row r="8" spans="1:9" ht="18.75" x14ac:dyDescent="0.3">
      <c r="A8" s="481" t="s">
        <v>466</v>
      </c>
      <c r="B8" s="489">
        <v>352681</v>
      </c>
      <c r="C8" s="490">
        <v>7812459</v>
      </c>
      <c r="D8" s="491">
        <v>10740446</v>
      </c>
      <c r="E8" s="490">
        <v>21599</v>
      </c>
      <c r="F8" s="491">
        <v>895311</v>
      </c>
      <c r="G8" s="492">
        <v>19822496</v>
      </c>
      <c r="H8" s="491">
        <v>234109</v>
      </c>
      <c r="I8" s="493">
        <v>20056605</v>
      </c>
    </row>
    <row r="9" spans="1:9" ht="19.5" thickBot="1" x14ac:dyDescent="0.35">
      <c r="A9" s="494" t="s">
        <v>467</v>
      </c>
      <c r="B9" s="495">
        <v>28.677915108147666</v>
      </c>
      <c r="C9" s="496">
        <v>27.428202069373476</v>
      </c>
      <c r="D9" s="495">
        <v>21.432902445450488</v>
      </c>
      <c r="E9" s="496">
        <v>17.227654856668849</v>
      </c>
      <c r="F9" s="495">
        <v>35.034108237746921</v>
      </c>
      <c r="G9" s="496">
        <v>24.025527848134633</v>
      </c>
      <c r="H9" s="495">
        <v>1.6330838203679647</v>
      </c>
      <c r="I9" s="497">
        <v>20.710782186484785</v>
      </c>
    </row>
    <row r="10" spans="1:9" ht="18.75" x14ac:dyDescent="0.3">
      <c r="A10" s="498" t="s">
        <v>468</v>
      </c>
      <c r="B10" s="482">
        <v>0</v>
      </c>
      <c r="C10" s="499">
        <v>0</v>
      </c>
      <c r="D10" s="482">
        <v>0</v>
      </c>
      <c r="E10" s="499">
        <v>0</v>
      </c>
      <c r="F10" s="482"/>
      <c r="G10" s="482">
        <v>0</v>
      </c>
      <c r="H10" s="499">
        <v>0</v>
      </c>
      <c r="I10" s="482">
        <v>0</v>
      </c>
    </row>
    <row r="11" spans="1:9" ht="18.75" x14ac:dyDescent="0.3">
      <c r="A11" s="485" t="s">
        <v>464</v>
      </c>
      <c r="B11" s="486">
        <v>79030</v>
      </c>
      <c r="C11" s="487">
        <v>56870</v>
      </c>
      <c r="D11" s="486"/>
      <c r="E11" s="487"/>
      <c r="F11" s="486"/>
      <c r="G11" s="486">
        <v>135900</v>
      </c>
      <c r="H11" s="487"/>
      <c r="I11" s="486">
        <v>135900</v>
      </c>
    </row>
    <row r="12" spans="1:9" ht="18.75" x14ac:dyDescent="0.3">
      <c r="A12" s="485" t="s">
        <v>465</v>
      </c>
      <c r="B12" s="486">
        <v>79030</v>
      </c>
      <c r="C12" s="487">
        <v>56870</v>
      </c>
      <c r="D12" s="486"/>
      <c r="E12" s="487"/>
      <c r="F12" s="486"/>
      <c r="G12" s="486">
        <v>135900</v>
      </c>
      <c r="H12" s="487"/>
      <c r="I12" s="486">
        <v>135900</v>
      </c>
    </row>
    <row r="13" spans="1:9" ht="18.75" x14ac:dyDescent="0.3">
      <c r="A13" s="481" t="s">
        <v>466</v>
      </c>
      <c r="B13" s="491">
        <v>39208</v>
      </c>
      <c r="C13" s="490">
        <v>2687</v>
      </c>
      <c r="D13" s="491"/>
      <c r="E13" s="490"/>
      <c r="F13" s="491"/>
      <c r="G13" s="500">
        <v>41895</v>
      </c>
      <c r="H13" s="490"/>
      <c r="I13" s="500">
        <v>41895</v>
      </c>
    </row>
    <row r="14" spans="1:9" ht="19.5" thickBot="1" x14ac:dyDescent="0.35">
      <c r="A14" s="494" t="s">
        <v>467</v>
      </c>
      <c r="B14" s="495">
        <v>49.611539921548783</v>
      </c>
      <c r="C14" s="496">
        <v>4.7248109723931773</v>
      </c>
      <c r="D14" s="495"/>
      <c r="E14" s="496"/>
      <c r="F14" s="495"/>
      <c r="G14" s="495">
        <v>30.827814569536422</v>
      </c>
      <c r="H14" s="495"/>
      <c r="I14" s="495">
        <v>30.827814569536422</v>
      </c>
    </row>
    <row r="15" spans="1:9" ht="18.75" x14ac:dyDescent="0.3">
      <c r="A15" s="501" t="s">
        <v>469</v>
      </c>
      <c r="B15" s="499">
        <v>0</v>
      </c>
      <c r="C15" s="482">
        <v>0</v>
      </c>
      <c r="D15" s="499">
        <v>0</v>
      </c>
      <c r="E15" s="482">
        <v>0</v>
      </c>
      <c r="F15" s="482">
        <v>0</v>
      </c>
      <c r="G15" s="499">
        <v>0</v>
      </c>
      <c r="H15" s="482">
        <v>0</v>
      </c>
      <c r="I15" s="502">
        <v>0</v>
      </c>
    </row>
    <row r="16" spans="1:9" ht="18.75" x14ac:dyDescent="0.3">
      <c r="A16" s="503" t="s">
        <v>464</v>
      </c>
      <c r="B16" s="487">
        <v>86257</v>
      </c>
      <c r="C16" s="486">
        <v>32360</v>
      </c>
      <c r="D16" s="487">
        <v>1050</v>
      </c>
      <c r="E16" s="486">
        <v>418</v>
      </c>
      <c r="F16" s="486"/>
      <c r="G16" s="487">
        <v>120085</v>
      </c>
      <c r="H16" s="486"/>
      <c r="I16" s="488">
        <v>120085</v>
      </c>
    </row>
    <row r="17" spans="1:9" ht="18.75" x14ac:dyDescent="0.3">
      <c r="A17" s="503" t="s">
        <v>465</v>
      </c>
      <c r="B17" s="487">
        <v>86257</v>
      </c>
      <c r="C17" s="486">
        <v>33110</v>
      </c>
      <c r="D17" s="487">
        <v>1050</v>
      </c>
      <c r="E17" s="486">
        <v>418</v>
      </c>
      <c r="F17" s="486"/>
      <c r="G17" s="487">
        <v>120835</v>
      </c>
      <c r="H17" s="486"/>
      <c r="I17" s="488">
        <v>120835</v>
      </c>
    </row>
    <row r="18" spans="1:9" ht="18.75" x14ac:dyDescent="0.3">
      <c r="A18" s="504" t="s">
        <v>466</v>
      </c>
      <c r="B18" s="490">
        <v>17601</v>
      </c>
      <c r="C18" s="491">
        <v>863</v>
      </c>
      <c r="D18" s="490">
        <v>0</v>
      </c>
      <c r="E18" s="491">
        <v>0</v>
      </c>
      <c r="F18" s="491"/>
      <c r="G18" s="492">
        <v>18464</v>
      </c>
      <c r="H18" s="491"/>
      <c r="I18" s="493">
        <v>18464</v>
      </c>
    </row>
    <row r="19" spans="1:9" ht="19.5" thickBot="1" x14ac:dyDescent="0.35">
      <c r="A19" s="505" t="s">
        <v>467</v>
      </c>
      <c r="B19" s="496">
        <v>20.405300439384629</v>
      </c>
      <c r="C19" s="495">
        <v>2.6064633041377228</v>
      </c>
      <c r="D19" s="496">
        <v>0</v>
      </c>
      <c r="E19" s="495">
        <v>0</v>
      </c>
      <c r="F19" s="495"/>
      <c r="G19" s="496">
        <v>15.280340960814334</v>
      </c>
      <c r="H19" s="495"/>
      <c r="I19" s="497">
        <v>15.280340960814334</v>
      </c>
    </row>
    <row r="20" spans="1:9" ht="18.75" x14ac:dyDescent="0.3">
      <c r="A20" s="501" t="s">
        <v>470</v>
      </c>
      <c r="B20" s="499">
        <v>0</v>
      </c>
      <c r="C20" s="482">
        <v>0</v>
      </c>
      <c r="D20" s="499">
        <v>0</v>
      </c>
      <c r="E20" s="482">
        <v>0</v>
      </c>
      <c r="F20" s="482">
        <v>0</v>
      </c>
      <c r="G20" s="499">
        <v>0</v>
      </c>
      <c r="H20" s="482">
        <v>0</v>
      </c>
      <c r="I20" s="502">
        <v>0</v>
      </c>
    </row>
    <row r="21" spans="1:9" ht="18.75" x14ac:dyDescent="0.3">
      <c r="A21" s="503" t="s">
        <v>464</v>
      </c>
      <c r="B21" s="487">
        <v>42264</v>
      </c>
      <c r="C21" s="486">
        <v>18794</v>
      </c>
      <c r="D21" s="487">
        <v>475</v>
      </c>
      <c r="E21" s="486">
        <v>226</v>
      </c>
      <c r="F21" s="486"/>
      <c r="G21" s="487">
        <v>61759</v>
      </c>
      <c r="H21" s="486"/>
      <c r="I21" s="488">
        <v>61759</v>
      </c>
    </row>
    <row r="22" spans="1:9" ht="18.75" x14ac:dyDescent="0.3">
      <c r="A22" s="503" t="s">
        <v>465</v>
      </c>
      <c r="B22" s="487">
        <v>42264</v>
      </c>
      <c r="C22" s="486">
        <v>19544</v>
      </c>
      <c r="D22" s="487">
        <v>475</v>
      </c>
      <c r="E22" s="486">
        <v>226</v>
      </c>
      <c r="F22" s="486"/>
      <c r="G22" s="487">
        <v>62509</v>
      </c>
      <c r="H22" s="486"/>
      <c r="I22" s="488">
        <v>62509</v>
      </c>
    </row>
    <row r="23" spans="1:9" ht="18.75" x14ac:dyDescent="0.3">
      <c r="A23" s="504" t="s">
        <v>466</v>
      </c>
      <c r="B23" s="490">
        <v>5171</v>
      </c>
      <c r="C23" s="491">
        <v>1426</v>
      </c>
      <c r="D23" s="490">
        <v>0</v>
      </c>
      <c r="E23" s="491">
        <v>0</v>
      </c>
      <c r="F23" s="491"/>
      <c r="G23" s="492">
        <v>6597</v>
      </c>
      <c r="H23" s="491"/>
      <c r="I23" s="493">
        <v>6597</v>
      </c>
    </row>
    <row r="24" spans="1:9" ht="19.5" thickBot="1" x14ac:dyDescent="0.35">
      <c r="A24" s="505" t="s">
        <v>467</v>
      </c>
      <c r="B24" s="496">
        <v>12.234999053568048</v>
      </c>
      <c r="C24" s="495">
        <v>7.2963569381907494</v>
      </c>
      <c r="D24" s="496">
        <v>0</v>
      </c>
      <c r="E24" s="495">
        <v>0</v>
      </c>
      <c r="F24" s="495"/>
      <c r="G24" s="496">
        <v>10.553680270041115</v>
      </c>
      <c r="H24" s="495"/>
      <c r="I24" s="497">
        <v>10.553680270041115</v>
      </c>
    </row>
    <row r="25" spans="1:9" ht="18.75" x14ac:dyDescent="0.3">
      <c r="A25" s="501" t="s">
        <v>471</v>
      </c>
      <c r="B25" s="482"/>
      <c r="C25" s="482">
        <v>0</v>
      </c>
      <c r="D25" s="482">
        <v>0</v>
      </c>
      <c r="E25" s="499"/>
      <c r="F25" s="482"/>
      <c r="G25" s="482">
        <v>0</v>
      </c>
      <c r="H25" s="499"/>
      <c r="I25" s="482">
        <v>0</v>
      </c>
    </row>
    <row r="26" spans="1:9" ht="18.75" x14ac:dyDescent="0.3">
      <c r="A26" s="503" t="s">
        <v>464</v>
      </c>
      <c r="B26" s="506"/>
      <c r="C26" s="486">
        <v>2950</v>
      </c>
      <c r="D26" s="486">
        <v>126832</v>
      </c>
      <c r="E26" s="487"/>
      <c r="F26" s="486"/>
      <c r="G26" s="486">
        <v>129782</v>
      </c>
      <c r="H26" s="487"/>
      <c r="I26" s="486">
        <v>129782</v>
      </c>
    </row>
    <row r="27" spans="1:9" ht="18.75" x14ac:dyDescent="0.3">
      <c r="A27" s="503" t="s">
        <v>465</v>
      </c>
      <c r="B27" s="506"/>
      <c r="C27" s="486">
        <v>2950</v>
      </c>
      <c r="D27" s="486">
        <v>156832</v>
      </c>
      <c r="E27" s="487"/>
      <c r="F27" s="486"/>
      <c r="G27" s="486">
        <v>159782</v>
      </c>
      <c r="H27" s="487"/>
      <c r="I27" s="486">
        <v>159782</v>
      </c>
    </row>
    <row r="28" spans="1:9" ht="18.75" x14ac:dyDescent="0.3">
      <c r="A28" s="504" t="s">
        <v>466</v>
      </c>
      <c r="B28" s="491"/>
      <c r="C28" s="491">
        <v>714</v>
      </c>
      <c r="D28" s="491">
        <v>40564</v>
      </c>
      <c r="E28" s="490"/>
      <c r="F28" s="491"/>
      <c r="G28" s="500">
        <v>41278</v>
      </c>
      <c r="H28" s="490"/>
      <c r="I28" s="500">
        <v>41278</v>
      </c>
    </row>
    <row r="29" spans="1:9" ht="19.5" thickBot="1" x14ac:dyDescent="0.35">
      <c r="A29" s="505" t="s">
        <v>467</v>
      </c>
      <c r="B29" s="495"/>
      <c r="C29" s="495">
        <v>24.203389830508474</v>
      </c>
      <c r="D29" s="495">
        <v>25.864619465415224</v>
      </c>
      <c r="E29" s="496"/>
      <c r="F29" s="495"/>
      <c r="G29" s="495">
        <v>25.83394875517893</v>
      </c>
      <c r="H29" s="495"/>
      <c r="I29" s="507">
        <v>25.83394875517893</v>
      </c>
    </row>
    <row r="30" spans="1:9" ht="18.75" x14ac:dyDescent="0.3">
      <c r="A30" s="508" t="s">
        <v>472</v>
      </c>
      <c r="B30" s="509">
        <v>0</v>
      </c>
      <c r="C30" s="510">
        <v>0</v>
      </c>
      <c r="D30" s="510">
        <v>0</v>
      </c>
      <c r="E30" s="509">
        <v>0</v>
      </c>
      <c r="F30" s="510">
        <v>0</v>
      </c>
      <c r="G30" s="509">
        <v>0</v>
      </c>
      <c r="H30" s="511">
        <v>0</v>
      </c>
      <c r="I30" s="510">
        <v>0</v>
      </c>
    </row>
    <row r="31" spans="1:9" ht="18.75" x14ac:dyDescent="0.3">
      <c r="A31" s="503" t="s">
        <v>473</v>
      </c>
      <c r="B31" s="512">
        <v>802692</v>
      </c>
      <c r="C31" s="506">
        <v>11103065</v>
      </c>
      <c r="D31" s="506">
        <v>29152860</v>
      </c>
      <c r="E31" s="512">
        <v>126018</v>
      </c>
      <c r="F31" s="506">
        <v>1142700</v>
      </c>
      <c r="G31" s="512">
        <v>42327335</v>
      </c>
      <c r="H31" s="513">
        <v>2420000</v>
      </c>
      <c r="I31" s="506">
        <v>44747335</v>
      </c>
    </row>
    <row r="32" spans="1:9" ht="18.75" x14ac:dyDescent="0.3">
      <c r="A32" s="503" t="s">
        <v>474</v>
      </c>
      <c r="B32" s="512">
        <v>1437351</v>
      </c>
      <c r="C32" s="506">
        <v>28595781</v>
      </c>
      <c r="D32" s="506">
        <v>50270310</v>
      </c>
      <c r="E32" s="512">
        <v>126018</v>
      </c>
      <c r="F32" s="506">
        <v>2555541</v>
      </c>
      <c r="G32" s="512">
        <v>82985001</v>
      </c>
      <c r="H32" s="513">
        <v>14335394</v>
      </c>
      <c r="I32" s="506">
        <v>97320395</v>
      </c>
    </row>
    <row r="33" spans="1:13" ht="18.75" x14ac:dyDescent="0.3">
      <c r="A33" s="514" t="s">
        <v>475</v>
      </c>
      <c r="B33" s="492">
        <v>414661</v>
      </c>
      <c r="C33" s="500">
        <v>7818149</v>
      </c>
      <c r="D33" s="500">
        <v>10781010</v>
      </c>
      <c r="E33" s="492">
        <v>21599</v>
      </c>
      <c r="F33" s="500">
        <v>895311</v>
      </c>
      <c r="G33" s="492">
        <v>19930730</v>
      </c>
      <c r="H33" s="515">
        <v>234109</v>
      </c>
      <c r="I33" s="500">
        <v>20164839</v>
      </c>
    </row>
    <row r="34" spans="1:13" ht="19.5" thickBot="1" x14ac:dyDescent="0.35">
      <c r="A34" s="505" t="s">
        <v>467</v>
      </c>
      <c r="B34" s="496">
        <v>28.84897286744852</v>
      </c>
      <c r="C34" s="495">
        <v>27.340218474886207</v>
      </c>
      <c r="D34" s="495">
        <v>21.446078211970445</v>
      </c>
      <c r="E34" s="496">
        <v>17.139614975638402</v>
      </c>
      <c r="F34" s="495">
        <v>35.034108237746921</v>
      </c>
      <c r="G34" s="496">
        <v>24.017267891579589</v>
      </c>
      <c r="H34" s="516">
        <v>1.6330838203679647</v>
      </c>
      <c r="I34" s="495">
        <v>20.720054619589245</v>
      </c>
    </row>
    <row r="35" spans="1:13" ht="18.75" x14ac:dyDescent="0.3">
      <c r="A35" s="501" t="s">
        <v>476</v>
      </c>
      <c r="B35" s="499">
        <v>0</v>
      </c>
      <c r="C35" s="482">
        <v>0</v>
      </c>
      <c r="D35" s="499">
        <v>0</v>
      </c>
      <c r="E35" s="482">
        <v>0</v>
      </c>
      <c r="F35" s="499">
        <v>0</v>
      </c>
      <c r="G35" s="517">
        <v>0</v>
      </c>
      <c r="H35" s="518">
        <v>0</v>
      </c>
      <c r="I35" s="517">
        <v>0</v>
      </c>
    </row>
    <row r="36" spans="1:13" ht="18.75" x14ac:dyDescent="0.3">
      <c r="A36" s="503" t="s">
        <v>464</v>
      </c>
      <c r="B36" s="487">
        <v>2129742</v>
      </c>
      <c r="C36" s="486">
        <v>7262241</v>
      </c>
      <c r="D36" s="487">
        <v>53397458</v>
      </c>
      <c r="E36" s="486">
        <v>190652</v>
      </c>
      <c r="F36" s="487">
        <v>122572</v>
      </c>
      <c r="G36" s="486">
        <v>63102665</v>
      </c>
      <c r="H36" s="487"/>
      <c r="I36" s="486">
        <v>63102665</v>
      </c>
    </row>
    <row r="37" spans="1:13" ht="18.75" x14ac:dyDescent="0.3">
      <c r="A37" s="503" t="s">
        <v>465</v>
      </c>
      <c r="B37" s="487">
        <v>2241048</v>
      </c>
      <c r="C37" s="486">
        <v>8546469</v>
      </c>
      <c r="D37" s="487">
        <v>55436951</v>
      </c>
      <c r="E37" s="486">
        <v>194721</v>
      </c>
      <c r="F37" s="487">
        <v>124688</v>
      </c>
      <c r="G37" s="486">
        <v>66543877</v>
      </c>
      <c r="H37" s="487"/>
      <c r="I37" s="486">
        <v>66543877</v>
      </c>
    </row>
    <row r="38" spans="1:13" ht="18.75" x14ac:dyDescent="0.3">
      <c r="A38" s="504" t="s">
        <v>466</v>
      </c>
      <c r="B38" s="490">
        <v>669989</v>
      </c>
      <c r="C38" s="491">
        <v>2563230</v>
      </c>
      <c r="D38" s="490">
        <v>16922993</v>
      </c>
      <c r="E38" s="491">
        <v>78209</v>
      </c>
      <c r="F38" s="490">
        <v>32329</v>
      </c>
      <c r="G38" s="500">
        <v>20266750</v>
      </c>
      <c r="H38" s="487"/>
      <c r="I38" s="491">
        <v>20266750</v>
      </c>
    </row>
    <row r="39" spans="1:13" ht="19.5" thickBot="1" x14ac:dyDescent="0.35">
      <c r="A39" s="505" t="s">
        <v>467</v>
      </c>
      <c r="B39" s="496">
        <v>29.896236046706719</v>
      </c>
      <c r="C39" s="495">
        <v>29.991684285053861</v>
      </c>
      <c r="D39" s="496">
        <v>30.526557999194438</v>
      </c>
      <c r="E39" s="495">
        <v>40.164645826592924</v>
      </c>
      <c r="F39" s="496">
        <v>25.927916078532014</v>
      </c>
      <c r="G39" s="495">
        <v>30.456220637700444</v>
      </c>
      <c r="H39" s="495"/>
      <c r="I39" s="495">
        <v>30.456220637700444</v>
      </c>
    </row>
    <row r="40" spans="1:13" ht="18.75" x14ac:dyDescent="0.3">
      <c r="A40" s="519" t="s">
        <v>477</v>
      </c>
      <c r="B40" s="510">
        <v>0</v>
      </c>
      <c r="C40" s="510">
        <v>0</v>
      </c>
      <c r="D40" s="509">
        <v>0</v>
      </c>
      <c r="E40" s="510">
        <v>0</v>
      </c>
      <c r="F40" s="509">
        <v>0</v>
      </c>
      <c r="G40" s="510">
        <v>0</v>
      </c>
      <c r="H40" s="509">
        <v>0</v>
      </c>
      <c r="I40" s="510">
        <v>0</v>
      </c>
    </row>
    <row r="41" spans="1:13" ht="18.75" x14ac:dyDescent="0.3">
      <c r="A41" s="520" t="s">
        <v>478</v>
      </c>
      <c r="B41" s="500">
        <v>2932434</v>
      </c>
      <c r="C41" s="500">
        <v>18365306</v>
      </c>
      <c r="D41" s="492">
        <v>82550318</v>
      </c>
      <c r="E41" s="500">
        <v>316670</v>
      </c>
      <c r="F41" s="492">
        <v>1265272</v>
      </c>
      <c r="G41" s="500">
        <v>105430000</v>
      </c>
      <c r="H41" s="492">
        <v>2420000</v>
      </c>
      <c r="I41" s="500">
        <v>107850000</v>
      </c>
    </row>
    <row r="42" spans="1:13" ht="18.75" x14ac:dyDescent="0.3">
      <c r="A42" s="520" t="s">
        <v>479</v>
      </c>
      <c r="B42" s="500">
        <v>3678399</v>
      </c>
      <c r="C42" s="500">
        <v>37142250</v>
      </c>
      <c r="D42" s="492">
        <v>105707261</v>
      </c>
      <c r="E42" s="500">
        <v>320739</v>
      </c>
      <c r="F42" s="492">
        <v>2680229</v>
      </c>
      <c r="G42" s="500">
        <v>149528878</v>
      </c>
      <c r="H42" s="492">
        <v>14335394</v>
      </c>
      <c r="I42" s="500">
        <v>163864272</v>
      </c>
      <c r="M42" s="521"/>
    </row>
    <row r="43" spans="1:13" ht="18.75" x14ac:dyDescent="0.3">
      <c r="A43" s="520" t="s">
        <v>480</v>
      </c>
      <c r="B43" s="500">
        <v>1084650</v>
      </c>
      <c r="C43" s="500">
        <v>10381379</v>
      </c>
      <c r="D43" s="492">
        <v>27704003</v>
      </c>
      <c r="E43" s="500">
        <v>99808</v>
      </c>
      <c r="F43" s="492">
        <v>927640</v>
      </c>
      <c r="G43" s="500">
        <v>40197480</v>
      </c>
      <c r="H43" s="492">
        <v>234109</v>
      </c>
      <c r="I43" s="500">
        <v>40431589</v>
      </c>
    </row>
    <row r="44" spans="1:13" ht="19.5" thickBot="1" x14ac:dyDescent="0.35">
      <c r="A44" s="494" t="s">
        <v>481</v>
      </c>
      <c r="B44" s="495">
        <v>29.487013235921388</v>
      </c>
      <c r="C44" s="495">
        <v>27.950323418748191</v>
      </c>
      <c r="D44" s="496">
        <v>26.208230861265054</v>
      </c>
      <c r="E44" s="495">
        <v>31.118136553396997</v>
      </c>
      <c r="F44" s="496">
        <v>34.61047544817999</v>
      </c>
      <c r="G44" s="495">
        <v>26.882753711293145</v>
      </c>
      <c r="H44" s="496">
        <v>1.6330838203679647</v>
      </c>
      <c r="I44" s="495">
        <v>24.673828227790864</v>
      </c>
    </row>
    <row r="47" spans="1:13" x14ac:dyDescent="0.25">
      <c r="I47" s="522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75" workbookViewId="0">
      <selection activeCell="A2" sqref="A2"/>
    </sheetView>
  </sheetViews>
  <sheetFormatPr defaultRowHeight="12.75" x14ac:dyDescent="0.2"/>
  <cols>
    <col min="1" max="1" width="24" style="429" customWidth="1"/>
    <col min="2" max="2" width="19.28515625" style="429" customWidth="1"/>
    <col min="3" max="3" width="21.7109375" style="429" customWidth="1"/>
    <col min="4" max="4" width="17.28515625" style="429" customWidth="1"/>
    <col min="5" max="5" width="20.7109375" style="429" customWidth="1"/>
    <col min="6" max="6" width="19.5703125" style="429" customWidth="1"/>
    <col min="7" max="7" width="22.28515625" style="429" customWidth="1"/>
    <col min="8" max="8" width="21.28515625" style="429" customWidth="1"/>
    <col min="9" max="16384" width="9.140625" style="429"/>
  </cols>
  <sheetData>
    <row r="1" spans="1:8" ht="15.75" x14ac:dyDescent="0.25">
      <c r="A1" s="428"/>
      <c r="B1" s="428"/>
      <c r="C1" s="428"/>
      <c r="D1" s="428"/>
      <c r="E1" s="428"/>
      <c r="F1" s="428"/>
      <c r="G1" s="428"/>
      <c r="H1" s="428"/>
    </row>
    <row r="2" spans="1:8" ht="15.75" x14ac:dyDescent="0.25">
      <c r="A2" s="428"/>
      <c r="B2" s="428"/>
      <c r="C2" s="428"/>
      <c r="D2" s="428"/>
      <c r="E2" s="428"/>
      <c r="F2" s="428"/>
      <c r="G2" s="428"/>
      <c r="H2" s="428"/>
    </row>
    <row r="3" spans="1:8" ht="15.75" x14ac:dyDescent="0.25">
      <c r="A3" s="428"/>
      <c r="B3" s="428"/>
      <c r="C3" s="428"/>
      <c r="D3" s="428"/>
      <c r="E3" s="428"/>
      <c r="F3" s="428"/>
      <c r="G3" s="428"/>
      <c r="H3" s="428"/>
    </row>
    <row r="4" spans="1:8" ht="22.5" x14ac:dyDescent="0.3">
      <c r="A4" s="430" t="s">
        <v>482</v>
      </c>
      <c r="B4" s="431"/>
      <c r="C4" s="431"/>
      <c r="D4" s="431"/>
      <c r="E4" s="431"/>
      <c r="F4" s="431"/>
      <c r="G4" s="431"/>
      <c r="H4" s="431"/>
    </row>
    <row r="5" spans="1:8" ht="15.75" x14ac:dyDescent="0.25">
      <c r="A5" s="428"/>
      <c r="B5" s="428"/>
      <c r="C5" s="428"/>
      <c r="D5" s="428"/>
      <c r="E5" s="428"/>
      <c r="F5" s="428"/>
      <c r="G5" s="428"/>
      <c r="H5" s="428"/>
    </row>
    <row r="6" spans="1:8" ht="15.75" x14ac:dyDescent="0.25">
      <c r="A6" s="428"/>
      <c r="B6" s="428"/>
      <c r="C6" s="428"/>
      <c r="D6" s="428"/>
      <c r="E6" s="428"/>
      <c r="F6" s="428"/>
      <c r="G6" s="428"/>
      <c r="H6" s="428"/>
    </row>
    <row r="7" spans="1:8" ht="16.5" thickBot="1" x14ac:dyDescent="0.3">
      <c r="A7" s="428"/>
      <c r="B7" s="428"/>
      <c r="C7" s="428"/>
      <c r="D7" s="435"/>
      <c r="E7" s="428"/>
      <c r="F7" s="428"/>
      <c r="G7" s="428"/>
      <c r="H7" s="435" t="s">
        <v>483</v>
      </c>
    </row>
    <row r="8" spans="1:8" ht="37.5" customHeight="1" x14ac:dyDescent="0.25">
      <c r="A8" s="438" t="s">
        <v>484</v>
      </c>
      <c r="B8" s="438" t="s">
        <v>451</v>
      </c>
      <c r="C8" s="438" t="s">
        <v>485</v>
      </c>
      <c r="D8" s="438" t="s">
        <v>486</v>
      </c>
      <c r="E8" s="438" t="s">
        <v>195</v>
      </c>
      <c r="F8" s="438" t="s">
        <v>487</v>
      </c>
      <c r="G8" s="438" t="s">
        <v>487</v>
      </c>
      <c r="H8" s="438" t="s">
        <v>488</v>
      </c>
    </row>
    <row r="9" spans="1:8" ht="36.75" customHeight="1" x14ac:dyDescent="0.25">
      <c r="A9" s="443"/>
      <c r="B9" s="444" t="s">
        <v>452</v>
      </c>
      <c r="C9" s="444" t="s">
        <v>489</v>
      </c>
      <c r="D9" s="444" t="s">
        <v>490</v>
      </c>
      <c r="E9" s="444" t="s">
        <v>491</v>
      </c>
      <c r="F9" s="444" t="s">
        <v>492</v>
      </c>
      <c r="G9" s="444" t="s">
        <v>493</v>
      </c>
      <c r="H9" s="523" t="s">
        <v>494</v>
      </c>
    </row>
    <row r="10" spans="1:8" ht="36.75" customHeight="1" thickBot="1" x14ac:dyDescent="0.3">
      <c r="A10" s="443"/>
      <c r="B10" s="444" t="s">
        <v>495</v>
      </c>
      <c r="C10" s="444" t="s">
        <v>496</v>
      </c>
      <c r="D10" s="523"/>
      <c r="E10" s="444">
        <v>2018</v>
      </c>
      <c r="F10" s="523"/>
      <c r="G10" s="444" t="s">
        <v>497</v>
      </c>
      <c r="H10" s="523"/>
    </row>
    <row r="11" spans="1:8" ht="16.5" thickBot="1" x14ac:dyDescent="0.3">
      <c r="A11" s="453" t="s">
        <v>0</v>
      </c>
      <c r="B11" s="453">
        <v>1</v>
      </c>
      <c r="C11" s="453">
        <v>2</v>
      </c>
      <c r="D11" s="453">
        <v>3</v>
      </c>
      <c r="E11" s="453">
        <v>4</v>
      </c>
      <c r="F11" s="453">
        <v>5</v>
      </c>
      <c r="G11" s="453">
        <v>6</v>
      </c>
      <c r="H11" s="453">
        <v>7</v>
      </c>
    </row>
    <row r="12" spans="1:8" ht="51.75" customHeight="1" x14ac:dyDescent="0.25">
      <c r="A12" s="524" t="s">
        <v>448</v>
      </c>
      <c r="B12" s="458">
        <v>163864272</v>
      </c>
      <c r="C12" s="525">
        <v>3824510</v>
      </c>
      <c r="D12" s="525">
        <v>8600633</v>
      </c>
      <c r="E12" s="525">
        <v>32593607</v>
      </c>
      <c r="F12" s="525">
        <v>41194240</v>
      </c>
      <c r="G12" s="526">
        <v>45018750</v>
      </c>
      <c r="H12" s="525">
        <v>118845522</v>
      </c>
    </row>
    <row r="13" spans="1:8" ht="36" customHeight="1" thickBot="1" x14ac:dyDescent="0.3">
      <c r="A13" s="463"/>
      <c r="B13" s="464"/>
      <c r="C13" s="464"/>
      <c r="D13" s="464"/>
      <c r="E13" s="464"/>
      <c r="F13" s="464"/>
      <c r="G13" s="527"/>
      <c r="H13" s="464"/>
    </row>
    <row r="15" spans="1:8" x14ac:dyDescent="0.2">
      <c r="F15" s="468"/>
      <c r="G15" s="468"/>
      <c r="H15" s="468"/>
    </row>
    <row r="16" spans="1:8" ht="18.75" x14ac:dyDescent="0.3">
      <c r="A16" s="528"/>
      <c r="B16" s="528"/>
      <c r="C16" s="529"/>
      <c r="G16" s="468"/>
      <c r="H16" s="468"/>
    </row>
    <row r="17" spans="7:8" x14ac:dyDescent="0.2">
      <c r="G17" s="468"/>
      <c r="H17" s="468"/>
    </row>
  </sheetData>
  <printOptions horizontalCentered="1"/>
  <pageMargins left="0" right="0" top="1.5748031496062993" bottom="0" header="0" footer="0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C36" sqref="C36"/>
    </sheetView>
  </sheetViews>
  <sheetFormatPr defaultRowHeight="15" x14ac:dyDescent="0.25"/>
  <cols>
    <col min="1" max="16384" width="9.140625" style="1"/>
  </cols>
  <sheetData/>
  <pageMargins left="0.70866141732283472" right="0.70866141732283472" top="0.43307086614173229" bottom="0.47244094488188981" header="0.31496062992125984" footer="0.31496062992125984"/>
  <pageSetup paperSize="9" scale="5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6"/>
  <sheetViews>
    <sheetView topLeftCell="A58" zoomScale="75" workbookViewId="0">
      <selection activeCell="A2" sqref="A2"/>
    </sheetView>
  </sheetViews>
  <sheetFormatPr defaultRowHeight="12.75" x14ac:dyDescent="0.2"/>
  <cols>
    <col min="1" max="1" width="15.85546875" style="530" customWidth="1"/>
    <col min="2" max="3" width="10.5703125" style="530" customWidth="1"/>
    <col min="4" max="4" width="9.85546875" style="530" customWidth="1"/>
    <col min="5" max="5" width="9.28515625" style="530" customWidth="1"/>
    <col min="6" max="6" width="70.42578125" style="530" customWidth="1"/>
    <col min="7" max="7" width="22.28515625" style="530" customWidth="1"/>
    <col min="8" max="8" width="22" style="637" customWidth="1"/>
    <col min="9" max="9" width="22.42578125" style="530" customWidth="1"/>
    <col min="10" max="10" width="14.28515625" style="530" customWidth="1"/>
    <col min="11" max="11" width="4.28515625" style="530" customWidth="1"/>
    <col min="12" max="16384" width="9.140625" style="530"/>
  </cols>
  <sheetData>
    <row r="1" spans="1:10" ht="15" x14ac:dyDescent="0.2">
      <c r="G1" s="531"/>
      <c r="H1" s="532"/>
    </row>
    <row r="2" spans="1:10" ht="15.75" x14ac:dyDescent="0.25">
      <c r="A2" s="533"/>
      <c r="B2" s="533"/>
      <c r="C2" s="533"/>
      <c r="D2" s="533"/>
      <c r="E2" s="533"/>
      <c r="F2" s="533"/>
      <c r="G2" s="533"/>
      <c r="H2" s="534"/>
      <c r="I2" s="533"/>
      <c r="J2" s="533"/>
    </row>
    <row r="3" spans="1:10" ht="22.5" x14ac:dyDescent="0.3">
      <c r="A3" s="535" t="s">
        <v>498</v>
      </c>
      <c r="B3" s="536"/>
      <c r="C3" s="536"/>
      <c r="D3" s="536"/>
      <c r="E3" s="536"/>
      <c r="F3" s="536"/>
      <c r="G3" s="536"/>
      <c r="H3" s="537"/>
      <c r="I3" s="538"/>
      <c r="J3" s="538"/>
    </row>
    <row r="4" spans="1:10" ht="24.75" customHeight="1" x14ac:dyDescent="0.3">
      <c r="A4" s="535" t="s">
        <v>499</v>
      </c>
      <c r="B4" s="536"/>
      <c r="C4" s="536"/>
      <c r="D4" s="536"/>
      <c r="E4" s="538"/>
      <c r="F4" s="538"/>
      <c r="G4" s="538"/>
      <c r="H4" s="539"/>
      <c r="I4" s="538"/>
      <c r="J4" s="533"/>
    </row>
    <row r="5" spans="1:10" ht="16.5" thickBot="1" x14ac:dyDescent="0.3">
      <c r="A5" s="533"/>
      <c r="B5" s="533"/>
      <c r="C5" s="533"/>
      <c r="D5" s="533"/>
      <c r="E5" s="533"/>
      <c r="F5" s="533"/>
      <c r="G5" s="540"/>
      <c r="H5" s="541"/>
      <c r="I5" s="540"/>
      <c r="J5" s="540" t="s">
        <v>434</v>
      </c>
    </row>
    <row r="6" spans="1:10" ht="24" customHeight="1" x14ac:dyDescent="0.25">
      <c r="A6" s="542" t="s">
        <v>500</v>
      </c>
      <c r="B6" s="543" t="s">
        <v>501</v>
      </c>
      <c r="C6" s="544"/>
      <c r="D6" s="544"/>
      <c r="E6" s="545"/>
      <c r="F6" s="546" t="s">
        <v>502</v>
      </c>
      <c r="G6" s="546" t="s">
        <v>503</v>
      </c>
      <c r="H6" s="547" t="s">
        <v>504</v>
      </c>
      <c r="I6" s="546" t="s">
        <v>487</v>
      </c>
      <c r="J6" s="546" t="s">
        <v>505</v>
      </c>
    </row>
    <row r="7" spans="1:10" ht="17.25" customHeight="1" x14ac:dyDescent="0.25">
      <c r="A7" s="548" t="s">
        <v>506</v>
      </c>
      <c r="B7" s="549" t="s">
        <v>507</v>
      </c>
      <c r="C7" s="550" t="s">
        <v>508</v>
      </c>
      <c r="D7" s="551" t="s">
        <v>509</v>
      </c>
      <c r="E7" s="552" t="s">
        <v>510</v>
      </c>
      <c r="F7" s="553"/>
      <c r="G7" s="554" t="s">
        <v>511</v>
      </c>
      <c r="H7" s="555" t="s">
        <v>495</v>
      </c>
      <c r="I7" s="554" t="s">
        <v>512</v>
      </c>
      <c r="J7" s="554" t="s">
        <v>513</v>
      </c>
    </row>
    <row r="8" spans="1:10" ht="15.75" x14ac:dyDescent="0.25">
      <c r="A8" s="556" t="s">
        <v>514</v>
      </c>
      <c r="B8" s="557" t="s">
        <v>515</v>
      </c>
      <c r="C8" s="550"/>
      <c r="D8" s="550"/>
      <c r="E8" s="558" t="s">
        <v>516</v>
      </c>
      <c r="F8" s="559"/>
      <c r="G8" s="554" t="s">
        <v>495</v>
      </c>
      <c r="H8" s="555" t="s">
        <v>517</v>
      </c>
      <c r="I8" s="554" t="s">
        <v>518</v>
      </c>
      <c r="J8" s="560" t="s">
        <v>519</v>
      </c>
    </row>
    <row r="9" spans="1:10" ht="16.5" thickBot="1" x14ac:dyDescent="0.3">
      <c r="A9" s="556" t="s">
        <v>520</v>
      </c>
      <c r="B9" s="561"/>
      <c r="C9" s="562"/>
      <c r="D9" s="562"/>
      <c r="E9" s="563"/>
      <c r="F9" s="564"/>
      <c r="G9" s="554"/>
      <c r="H9" s="565" t="s">
        <v>521</v>
      </c>
      <c r="I9" s="566" t="s">
        <v>522</v>
      </c>
      <c r="J9" s="567"/>
    </row>
    <row r="10" spans="1:10" ht="16.5" thickBot="1" x14ac:dyDescent="0.3">
      <c r="A10" s="568" t="s">
        <v>0</v>
      </c>
      <c r="B10" s="569" t="s">
        <v>523</v>
      </c>
      <c r="C10" s="570" t="s">
        <v>524</v>
      </c>
      <c r="D10" s="570" t="s">
        <v>525</v>
      </c>
      <c r="E10" s="571" t="s">
        <v>526</v>
      </c>
      <c r="F10" s="571" t="s">
        <v>527</v>
      </c>
      <c r="G10" s="571">
        <v>1</v>
      </c>
      <c r="H10" s="572">
        <v>2</v>
      </c>
      <c r="I10" s="571">
        <v>3</v>
      </c>
      <c r="J10" s="571">
        <v>4</v>
      </c>
    </row>
    <row r="11" spans="1:10" ht="24.75" customHeight="1" x14ac:dyDescent="0.25">
      <c r="A11" s="573" t="s">
        <v>528</v>
      </c>
      <c r="B11" s="574" t="s">
        <v>529</v>
      </c>
      <c r="C11" s="575"/>
      <c r="D11" s="576"/>
      <c r="E11" s="577"/>
      <c r="F11" s="578" t="s">
        <v>460</v>
      </c>
      <c r="G11" s="579">
        <v>105430000</v>
      </c>
      <c r="H11" s="579">
        <v>149528878</v>
      </c>
      <c r="I11" s="579">
        <v>40197480</v>
      </c>
      <c r="J11" s="580">
        <v>26.882753711293145</v>
      </c>
    </row>
    <row r="12" spans="1:10" ht="18.95" customHeight="1" x14ac:dyDescent="0.25">
      <c r="A12" s="573" t="s">
        <v>528</v>
      </c>
      <c r="B12" s="581"/>
      <c r="C12" s="575" t="s">
        <v>530</v>
      </c>
      <c r="D12" s="575"/>
      <c r="E12" s="582"/>
      <c r="F12" s="583" t="s">
        <v>531</v>
      </c>
      <c r="G12" s="584">
        <v>57657000</v>
      </c>
      <c r="H12" s="584">
        <v>73386979</v>
      </c>
      <c r="I12" s="584">
        <v>19037852</v>
      </c>
      <c r="J12" s="580">
        <v>25.941730071761093</v>
      </c>
    </row>
    <row r="13" spans="1:10" ht="18.95" customHeight="1" x14ac:dyDescent="0.25">
      <c r="A13" s="585" t="s">
        <v>528</v>
      </c>
      <c r="B13" s="581"/>
      <c r="C13" s="575"/>
      <c r="D13" s="586" t="s">
        <v>532</v>
      </c>
      <c r="E13" s="587"/>
      <c r="F13" s="588" t="s">
        <v>533</v>
      </c>
      <c r="G13" s="589">
        <v>54728061</v>
      </c>
      <c r="H13" s="589">
        <v>64522555</v>
      </c>
      <c r="I13" s="590">
        <v>17998932</v>
      </c>
      <c r="J13" s="591">
        <v>27.89556613187435</v>
      </c>
    </row>
    <row r="14" spans="1:10" ht="18.95" customHeight="1" x14ac:dyDescent="0.25">
      <c r="A14" s="585" t="s">
        <v>528</v>
      </c>
      <c r="B14" s="581"/>
      <c r="C14" s="575"/>
      <c r="D14" s="586" t="s">
        <v>534</v>
      </c>
      <c r="E14" s="587"/>
      <c r="F14" s="588" t="s">
        <v>535</v>
      </c>
      <c r="G14" s="589">
        <v>497011</v>
      </c>
      <c r="H14" s="589">
        <v>925854</v>
      </c>
      <c r="I14" s="589">
        <v>280673</v>
      </c>
      <c r="J14" s="591">
        <v>30.315038872219596</v>
      </c>
    </row>
    <row r="15" spans="1:10" ht="18.95" customHeight="1" x14ac:dyDescent="0.25">
      <c r="A15" s="592" t="s">
        <v>528</v>
      </c>
      <c r="B15" s="593"/>
      <c r="C15" s="594"/>
      <c r="D15" s="595"/>
      <c r="E15" s="596" t="s">
        <v>536</v>
      </c>
      <c r="F15" s="597" t="s">
        <v>537</v>
      </c>
      <c r="G15" s="598">
        <v>497011</v>
      </c>
      <c r="H15" s="598">
        <v>925854</v>
      </c>
      <c r="I15" s="599">
        <v>280673</v>
      </c>
      <c r="J15" s="600">
        <v>30.315038872219596</v>
      </c>
    </row>
    <row r="16" spans="1:10" ht="18.95" customHeight="1" x14ac:dyDescent="0.25">
      <c r="A16" s="585" t="s">
        <v>528</v>
      </c>
      <c r="B16" s="581"/>
      <c r="C16" s="575"/>
      <c r="D16" s="586" t="s">
        <v>538</v>
      </c>
      <c r="E16" s="587"/>
      <c r="F16" s="588" t="s">
        <v>539</v>
      </c>
      <c r="G16" s="589">
        <v>50700</v>
      </c>
      <c r="H16" s="589">
        <v>52460</v>
      </c>
      <c r="I16" s="590">
        <v>17154</v>
      </c>
      <c r="J16" s="591">
        <v>32.699199390011437</v>
      </c>
    </row>
    <row r="17" spans="1:10" ht="18.95" customHeight="1" x14ac:dyDescent="0.25">
      <c r="A17" s="585" t="s">
        <v>528</v>
      </c>
      <c r="B17" s="581"/>
      <c r="C17" s="575"/>
      <c r="D17" s="586" t="s">
        <v>540</v>
      </c>
      <c r="E17" s="587"/>
      <c r="F17" s="588" t="s">
        <v>541</v>
      </c>
      <c r="G17" s="589">
        <v>2381228</v>
      </c>
      <c r="H17" s="589">
        <v>7886110</v>
      </c>
      <c r="I17" s="590">
        <v>741093</v>
      </c>
      <c r="J17" s="591">
        <v>9.397446903479663</v>
      </c>
    </row>
    <row r="18" spans="1:10" ht="18.95" customHeight="1" x14ac:dyDescent="0.25">
      <c r="A18" s="573" t="s">
        <v>528</v>
      </c>
      <c r="B18" s="581"/>
      <c r="C18" s="575" t="s">
        <v>542</v>
      </c>
      <c r="D18" s="575"/>
      <c r="E18" s="582"/>
      <c r="F18" s="583" t="s">
        <v>543</v>
      </c>
      <c r="G18" s="584">
        <v>21922000</v>
      </c>
      <c r="H18" s="584">
        <v>28262539</v>
      </c>
      <c r="I18" s="584">
        <v>7360227</v>
      </c>
      <c r="J18" s="580">
        <v>26.042341772619931</v>
      </c>
    </row>
    <row r="19" spans="1:10" ht="18.95" customHeight="1" x14ac:dyDescent="0.25">
      <c r="A19" s="585" t="s">
        <v>528</v>
      </c>
      <c r="B19" s="593"/>
      <c r="C19" s="594"/>
      <c r="D19" s="601" t="s">
        <v>544</v>
      </c>
      <c r="E19" s="602"/>
      <c r="F19" s="603" t="s">
        <v>545</v>
      </c>
      <c r="G19" s="589">
        <v>4436924</v>
      </c>
      <c r="H19" s="589">
        <v>4500381</v>
      </c>
      <c r="I19" s="590">
        <v>1423695</v>
      </c>
      <c r="J19" s="591">
        <v>31.634988237662544</v>
      </c>
    </row>
    <row r="20" spans="1:10" ht="18.95" customHeight="1" x14ac:dyDescent="0.25">
      <c r="A20" s="585" t="s">
        <v>528</v>
      </c>
      <c r="B20" s="593"/>
      <c r="C20" s="594"/>
      <c r="D20" s="601" t="s">
        <v>546</v>
      </c>
      <c r="E20" s="602"/>
      <c r="F20" s="603" t="s">
        <v>547</v>
      </c>
      <c r="G20" s="589">
        <v>1442546</v>
      </c>
      <c r="H20" s="589">
        <v>1465531</v>
      </c>
      <c r="I20" s="590">
        <v>491138</v>
      </c>
      <c r="J20" s="591">
        <v>33.512631257885367</v>
      </c>
    </row>
    <row r="21" spans="1:10" ht="18.95" customHeight="1" x14ac:dyDescent="0.25">
      <c r="A21" s="585" t="s">
        <v>528</v>
      </c>
      <c r="B21" s="593"/>
      <c r="C21" s="594"/>
      <c r="D21" s="601" t="s">
        <v>548</v>
      </c>
      <c r="E21" s="602"/>
      <c r="F21" s="603" t="s">
        <v>549</v>
      </c>
      <c r="G21" s="589">
        <v>14396270</v>
      </c>
      <c r="H21" s="589">
        <v>20624989</v>
      </c>
      <c r="I21" s="589">
        <v>4839105</v>
      </c>
      <c r="J21" s="591">
        <v>23.462339785975157</v>
      </c>
    </row>
    <row r="22" spans="1:10" ht="18.95" customHeight="1" x14ac:dyDescent="0.25">
      <c r="A22" s="592" t="s">
        <v>528</v>
      </c>
      <c r="B22" s="593"/>
      <c r="C22" s="594"/>
      <c r="D22" s="595"/>
      <c r="E22" s="596" t="s">
        <v>550</v>
      </c>
      <c r="F22" s="604" t="s">
        <v>551</v>
      </c>
      <c r="G22" s="598">
        <v>811379</v>
      </c>
      <c r="H22" s="598">
        <v>823889</v>
      </c>
      <c r="I22" s="599">
        <v>272071</v>
      </c>
      <c r="J22" s="600">
        <v>33.022773698884194</v>
      </c>
    </row>
    <row r="23" spans="1:10" ht="18.95" customHeight="1" x14ac:dyDescent="0.25">
      <c r="A23" s="592" t="s">
        <v>528</v>
      </c>
      <c r="B23" s="593"/>
      <c r="C23" s="594"/>
      <c r="D23" s="595"/>
      <c r="E23" s="596" t="s">
        <v>552</v>
      </c>
      <c r="F23" s="597" t="s">
        <v>553</v>
      </c>
      <c r="G23" s="598">
        <v>7895859</v>
      </c>
      <c r="H23" s="598">
        <v>14026237</v>
      </c>
      <c r="I23" s="599">
        <v>2723138</v>
      </c>
      <c r="J23" s="600">
        <v>19.414601364571269</v>
      </c>
    </row>
    <row r="24" spans="1:10" ht="18.95" customHeight="1" x14ac:dyDescent="0.25">
      <c r="A24" s="592" t="s">
        <v>528</v>
      </c>
      <c r="B24" s="593"/>
      <c r="C24" s="594"/>
      <c r="D24" s="595"/>
      <c r="E24" s="596" t="s">
        <v>554</v>
      </c>
      <c r="F24" s="605" t="s">
        <v>555</v>
      </c>
      <c r="G24" s="598">
        <v>470376</v>
      </c>
      <c r="H24" s="598">
        <v>478113</v>
      </c>
      <c r="I24" s="599">
        <v>156754</v>
      </c>
      <c r="J24" s="600">
        <v>32.785973190438241</v>
      </c>
    </row>
    <row r="25" spans="1:10" ht="18.95" customHeight="1" x14ac:dyDescent="0.25">
      <c r="A25" s="592" t="s">
        <v>528</v>
      </c>
      <c r="B25" s="593"/>
      <c r="C25" s="594"/>
      <c r="D25" s="595"/>
      <c r="E25" s="596" t="s">
        <v>556</v>
      </c>
      <c r="F25" s="605" t="s">
        <v>557</v>
      </c>
      <c r="G25" s="598">
        <v>1693295</v>
      </c>
      <c r="H25" s="598">
        <v>1719515</v>
      </c>
      <c r="I25" s="599">
        <v>537791</v>
      </c>
      <c r="J25" s="600">
        <v>31.275737635321587</v>
      </c>
    </row>
    <row r="26" spans="1:10" ht="18.95" customHeight="1" x14ac:dyDescent="0.25">
      <c r="A26" s="592" t="s">
        <v>528</v>
      </c>
      <c r="B26" s="593"/>
      <c r="C26" s="594"/>
      <c r="D26" s="595"/>
      <c r="E26" s="596" t="s">
        <v>558</v>
      </c>
      <c r="F26" s="605" t="s">
        <v>559</v>
      </c>
      <c r="G26" s="598">
        <v>585609</v>
      </c>
      <c r="H26" s="598">
        <v>594117</v>
      </c>
      <c r="I26" s="599">
        <v>176905</v>
      </c>
      <c r="J26" s="600">
        <v>29.776121538350193</v>
      </c>
    </row>
    <row r="27" spans="1:10" ht="18.95" customHeight="1" x14ac:dyDescent="0.25">
      <c r="A27" s="592" t="s">
        <v>528</v>
      </c>
      <c r="B27" s="593"/>
      <c r="C27" s="594"/>
      <c r="D27" s="595"/>
      <c r="E27" s="596" t="s">
        <v>560</v>
      </c>
      <c r="F27" s="605" t="s">
        <v>561</v>
      </c>
      <c r="G27" s="598">
        <v>147001</v>
      </c>
      <c r="H27" s="598">
        <v>149127</v>
      </c>
      <c r="I27" s="599">
        <v>48574</v>
      </c>
      <c r="J27" s="600">
        <v>32.572237086510157</v>
      </c>
    </row>
    <row r="28" spans="1:10" ht="18.95" customHeight="1" x14ac:dyDescent="0.25">
      <c r="A28" s="592" t="s">
        <v>528</v>
      </c>
      <c r="B28" s="593"/>
      <c r="C28" s="594"/>
      <c r="D28" s="595"/>
      <c r="E28" s="596" t="s">
        <v>562</v>
      </c>
      <c r="F28" s="605" t="s">
        <v>563</v>
      </c>
      <c r="G28" s="598">
        <v>2792751</v>
      </c>
      <c r="H28" s="598">
        <v>2833991</v>
      </c>
      <c r="I28" s="599">
        <v>923872</v>
      </c>
      <c r="J28" s="600">
        <v>32.599680097784365</v>
      </c>
    </row>
    <row r="29" spans="1:10" ht="18.95" customHeight="1" x14ac:dyDescent="0.25">
      <c r="A29" s="585" t="s">
        <v>528</v>
      </c>
      <c r="B29" s="593"/>
      <c r="C29" s="594"/>
      <c r="D29" s="601" t="s">
        <v>564</v>
      </c>
      <c r="E29" s="606"/>
      <c r="F29" s="607" t="s">
        <v>565</v>
      </c>
      <c r="G29" s="589">
        <v>1646260</v>
      </c>
      <c r="H29" s="589">
        <v>1671638</v>
      </c>
      <c r="I29" s="590">
        <v>606289</v>
      </c>
      <c r="J29" s="591">
        <v>36.269156360408175</v>
      </c>
    </row>
    <row r="30" spans="1:10" ht="18.95" customHeight="1" x14ac:dyDescent="0.25">
      <c r="A30" s="573" t="s">
        <v>528</v>
      </c>
      <c r="B30" s="581"/>
      <c r="C30" s="608" t="s">
        <v>566</v>
      </c>
      <c r="D30" s="575"/>
      <c r="E30" s="609"/>
      <c r="F30" s="583" t="s">
        <v>567</v>
      </c>
      <c r="G30" s="579">
        <v>25353000</v>
      </c>
      <c r="H30" s="579">
        <v>46871687</v>
      </c>
      <c r="I30" s="579">
        <v>13299989</v>
      </c>
      <c r="J30" s="580">
        <v>28.375315358288685</v>
      </c>
    </row>
    <row r="31" spans="1:10" ht="18.95" customHeight="1" x14ac:dyDescent="0.25">
      <c r="A31" s="585" t="s">
        <v>528</v>
      </c>
      <c r="B31" s="581"/>
      <c r="C31" s="610"/>
      <c r="D31" s="586" t="s">
        <v>568</v>
      </c>
      <c r="E31" s="611"/>
      <c r="F31" s="588" t="s">
        <v>569</v>
      </c>
      <c r="G31" s="612">
        <v>171366</v>
      </c>
      <c r="H31" s="612">
        <v>171868</v>
      </c>
      <c r="I31" s="612">
        <v>42820</v>
      </c>
      <c r="J31" s="591">
        <v>24.914469243838294</v>
      </c>
    </row>
    <row r="32" spans="1:10" ht="18.95" customHeight="1" x14ac:dyDescent="0.25">
      <c r="A32" s="592" t="s">
        <v>528</v>
      </c>
      <c r="B32" s="581"/>
      <c r="C32" s="613"/>
      <c r="D32" s="614"/>
      <c r="E32" s="615">
        <v>631001</v>
      </c>
      <c r="F32" s="616" t="s">
        <v>570</v>
      </c>
      <c r="G32" s="617">
        <v>131323</v>
      </c>
      <c r="H32" s="617">
        <v>131823</v>
      </c>
      <c r="I32" s="617">
        <v>35738</v>
      </c>
      <c r="J32" s="600">
        <v>27.110595267897104</v>
      </c>
    </row>
    <row r="33" spans="1:10" ht="18.95" customHeight="1" x14ac:dyDescent="0.25">
      <c r="A33" s="592" t="s">
        <v>528</v>
      </c>
      <c r="B33" s="581"/>
      <c r="C33" s="613"/>
      <c r="D33" s="614"/>
      <c r="E33" s="615">
        <v>631002</v>
      </c>
      <c r="F33" s="616" t="s">
        <v>571</v>
      </c>
      <c r="G33" s="617">
        <v>40000</v>
      </c>
      <c r="H33" s="617">
        <v>40000</v>
      </c>
      <c r="I33" s="617">
        <v>7080</v>
      </c>
      <c r="J33" s="600">
        <v>17.7</v>
      </c>
    </row>
    <row r="34" spans="1:10" ht="18.95" customHeight="1" x14ac:dyDescent="0.25">
      <c r="A34" s="592" t="s">
        <v>528</v>
      </c>
      <c r="B34" s="581"/>
      <c r="C34" s="613"/>
      <c r="D34" s="614"/>
      <c r="E34" s="615">
        <v>631004</v>
      </c>
      <c r="F34" s="616" t="s">
        <v>572</v>
      </c>
      <c r="G34" s="617">
        <v>43</v>
      </c>
      <c r="H34" s="617">
        <v>45</v>
      </c>
      <c r="I34" s="617">
        <v>2</v>
      </c>
      <c r="J34" s="600">
        <v>4.4444444444444446</v>
      </c>
    </row>
    <row r="35" spans="1:10" ht="18.95" customHeight="1" x14ac:dyDescent="0.25">
      <c r="A35" s="585" t="s">
        <v>528</v>
      </c>
      <c r="B35" s="581"/>
      <c r="C35" s="610"/>
      <c r="D35" s="586" t="s">
        <v>573</v>
      </c>
      <c r="E35" s="611"/>
      <c r="F35" s="588" t="s">
        <v>574</v>
      </c>
      <c r="G35" s="612">
        <v>7414790</v>
      </c>
      <c r="H35" s="612">
        <v>13363995</v>
      </c>
      <c r="I35" s="612">
        <v>4291499</v>
      </c>
      <c r="J35" s="591">
        <v>32.112396031276575</v>
      </c>
    </row>
    <row r="36" spans="1:10" ht="18.95" customHeight="1" x14ac:dyDescent="0.25">
      <c r="A36" s="592" t="s">
        <v>528</v>
      </c>
      <c r="B36" s="581"/>
      <c r="C36" s="610"/>
      <c r="D36" s="618"/>
      <c r="E36" s="619">
        <v>632001</v>
      </c>
      <c r="F36" s="620" t="s">
        <v>575</v>
      </c>
      <c r="G36" s="617">
        <v>1361676</v>
      </c>
      <c r="H36" s="617">
        <v>1588589</v>
      </c>
      <c r="I36" s="617">
        <v>506043</v>
      </c>
      <c r="J36" s="600">
        <v>31.854872468586905</v>
      </c>
    </row>
    <row r="37" spans="1:10" ht="18.95" customHeight="1" x14ac:dyDescent="0.25">
      <c r="A37" s="592" t="s">
        <v>528</v>
      </c>
      <c r="B37" s="581"/>
      <c r="C37" s="610"/>
      <c r="D37" s="618"/>
      <c r="E37" s="619">
        <v>632002</v>
      </c>
      <c r="F37" s="620" t="s">
        <v>576</v>
      </c>
      <c r="G37" s="617">
        <v>153392</v>
      </c>
      <c r="H37" s="617">
        <v>153392</v>
      </c>
      <c r="I37" s="617">
        <v>39101</v>
      </c>
      <c r="J37" s="600">
        <v>25.490899134244287</v>
      </c>
    </row>
    <row r="38" spans="1:10" ht="18.95" customHeight="1" x14ac:dyDescent="0.25">
      <c r="A38" s="592" t="s">
        <v>528</v>
      </c>
      <c r="B38" s="581"/>
      <c r="C38" s="610"/>
      <c r="D38" s="618"/>
      <c r="E38" s="619">
        <v>632003</v>
      </c>
      <c r="F38" s="621" t="s">
        <v>577</v>
      </c>
      <c r="G38" s="617">
        <v>4251775</v>
      </c>
      <c r="H38" s="617">
        <v>8876792</v>
      </c>
      <c r="I38" s="617">
        <v>3111348</v>
      </c>
      <c r="J38" s="600">
        <v>35.050365041785362</v>
      </c>
    </row>
    <row r="39" spans="1:10" ht="18.95" customHeight="1" x14ac:dyDescent="0.25">
      <c r="A39" s="592" t="s">
        <v>528</v>
      </c>
      <c r="B39" s="581"/>
      <c r="C39" s="610"/>
      <c r="D39" s="618"/>
      <c r="E39" s="619">
        <v>632004</v>
      </c>
      <c r="F39" s="621" t="s">
        <v>578</v>
      </c>
      <c r="G39" s="617">
        <v>1022847</v>
      </c>
      <c r="H39" s="617">
        <v>1850000</v>
      </c>
      <c r="I39" s="617">
        <v>450985</v>
      </c>
      <c r="J39" s="600">
        <v>24.377567567567567</v>
      </c>
    </row>
    <row r="40" spans="1:10" ht="18.95" customHeight="1" x14ac:dyDescent="0.25">
      <c r="A40" s="592" t="s">
        <v>528</v>
      </c>
      <c r="B40" s="581"/>
      <c r="C40" s="610"/>
      <c r="D40" s="618"/>
      <c r="E40" s="622">
        <v>632005</v>
      </c>
      <c r="F40" s="623" t="s">
        <v>579</v>
      </c>
      <c r="G40" s="617">
        <v>625100</v>
      </c>
      <c r="H40" s="617">
        <v>895222</v>
      </c>
      <c r="I40" s="617">
        <v>184022</v>
      </c>
      <c r="J40" s="600">
        <v>20.556018507141246</v>
      </c>
    </row>
    <row r="41" spans="1:10" ht="18.95" customHeight="1" x14ac:dyDescent="0.25">
      <c r="A41" s="585" t="s">
        <v>528</v>
      </c>
      <c r="B41" s="581"/>
      <c r="C41" s="610"/>
      <c r="D41" s="586" t="s">
        <v>580</v>
      </c>
      <c r="E41" s="611"/>
      <c r="F41" s="588" t="s">
        <v>581</v>
      </c>
      <c r="G41" s="612">
        <v>1377345</v>
      </c>
      <c r="H41" s="612">
        <v>1869005</v>
      </c>
      <c r="I41" s="612">
        <v>534979</v>
      </c>
      <c r="J41" s="591">
        <v>28.623732948815011</v>
      </c>
    </row>
    <row r="42" spans="1:10" ht="18.95" customHeight="1" x14ac:dyDescent="0.25">
      <c r="A42" s="592" t="s">
        <v>528</v>
      </c>
      <c r="B42" s="581"/>
      <c r="C42" s="610"/>
      <c r="D42" s="624"/>
      <c r="E42" s="625" t="s">
        <v>582</v>
      </c>
      <c r="F42" s="626" t="s">
        <v>583</v>
      </c>
      <c r="G42" s="627">
        <v>182688</v>
      </c>
      <c r="H42" s="627">
        <v>226420</v>
      </c>
      <c r="I42" s="627">
        <v>29410</v>
      </c>
      <c r="J42" s="600">
        <v>12.989135235403232</v>
      </c>
    </row>
    <row r="43" spans="1:10" ht="18.95" customHeight="1" x14ac:dyDescent="0.25">
      <c r="A43" s="592" t="s">
        <v>528</v>
      </c>
      <c r="B43" s="581"/>
      <c r="C43" s="610"/>
      <c r="D43" s="624"/>
      <c r="E43" s="625" t="s">
        <v>584</v>
      </c>
      <c r="F43" s="626" t="s">
        <v>585</v>
      </c>
      <c r="G43" s="627">
        <v>198</v>
      </c>
      <c r="H43" s="627">
        <v>198</v>
      </c>
      <c r="I43" s="627">
        <v>0</v>
      </c>
      <c r="J43" s="600">
        <v>0</v>
      </c>
    </row>
    <row r="44" spans="1:10" ht="18.95" customHeight="1" x14ac:dyDescent="0.25">
      <c r="A44" s="592" t="s">
        <v>528</v>
      </c>
      <c r="B44" s="581"/>
      <c r="C44" s="610"/>
      <c r="D44" s="624"/>
      <c r="E44" s="625" t="s">
        <v>586</v>
      </c>
      <c r="F44" s="626" t="s">
        <v>579</v>
      </c>
      <c r="G44" s="627">
        <v>4251</v>
      </c>
      <c r="H44" s="627">
        <v>10084</v>
      </c>
      <c r="I44" s="627">
        <v>1</v>
      </c>
      <c r="J44" s="600">
        <v>9.9166997223324085E-3</v>
      </c>
    </row>
    <row r="45" spans="1:10" ht="18.95" customHeight="1" x14ac:dyDescent="0.25">
      <c r="A45" s="592" t="s">
        <v>528</v>
      </c>
      <c r="B45" s="581"/>
      <c r="C45" s="610"/>
      <c r="D45" s="624"/>
      <c r="E45" s="625" t="s">
        <v>587</v>
      </c>
      <c r="F45" s="626" t="s">
        <v>588</v>
      </c>
      <c r="G45" s="627">
        <v>16886</v>
      </c>
      <c r="H45" s="627">
        <v>27805</v>
      </c>
      <c r="I45" s="627">
        <v>550</v>
      </c>
      <c r="J45" s="600">
        <v>1.9780614997302641</v>
      </c>
    </row>
    <row r="46" spans="1:10" ht="18.95" customHeight="1" x14ac:dyDescent="0.25">
      <c r="A46" s="592" t="s">
        <v>528</v>
      </c>
      <c r="B46" s="581"/>
      <c r="C46" s="610"/>
      <c r="D46" s="624"/>
      <c r="E46" s="625" t="s">
        <v>589</v>
      </c>
      <c r="F46" s="626" t="s">
        <v>590</v>
      </c>
      <c r="G46" s="627">
        <v>1123989</v>
      </c>
      <c r="H46" s="627">
        <v>1549505</v>
      </c>
      <c r="I46" s="627">
        <v>495071</v>
      </c>
      <c r="J46" s="600">
        <v>31.950267988809326</v>
      </c>
    </row>
    <row r="47" spans="1:10" ht="18.95" customHeight="1" x14ac:dyDescent="0.25">
      <c r="A47" s="592" t="s">
        <v>528</v>
      </c>
      <c r="B47" s="581"/>
      <c r="C47" s="610"/>
      <c r="D47" s="624"/>
      <c r="E47" s="625" t="s">
        <v>591</v>
      </c>
      <c r="F47" s="626" t="s">
        <v>592</v>
      </c>
      <c r="G47" s="627">
        <v>10117</v>
      </c>
      <c r="H47" s="627">
        <v>10266</v>
      </c>
      <c r="I47" s="627">
        <v>3378</v>
      </c>
      <c r="J47" s="600">
        <v>32.904734073641144</v>
      </c>
    </row>
    <row r="48" spans="1:10" ht="18.95" customHeight="1" x14ac:dyDescent="0.25">
      <c r="A48" s="592" t="s">
        <v>528</v>
      </c>
      <c r="B48" s="581"/>
      <c r="C48" s="610"/>
      <c r="D48" s="624"/>
      <c r="E48" s="625" t="s">
        <v>593</v>
      </c>
      <c r="F48" s="626" t="s">
        <v>594</v>
      </c>
      <c r="G48" s="627">
        <v>20636</v>
      </c>
      <c r="H48" s="627">
        <v>21147</v>
      </c>
      <c r="I48" s="627">
        <v>707</v>
      </c>
      <c r="J48" s="600">
        <v>3.3432638199271767</v>
      </c>
    </row>
    <row r="49" spans="1:10" ht="18.95" customHeight="1" x14ac:dyDescent="0.25">
      <c r="A49" s="592" t="s">
        <v>528</v>
      </c>
      <c r="B49" s="581"/>
      <c r="C49" s="610"/>
      <c r="D49" s="624"/>
      <c r="E49" s="625" t="s">
        <v>595</v>
      </c>
      <c r="F49" s="626" t="s">
        <v>596</v>
      </c>
      <c r="G49" s="627">
        <v>0</v>
      </c>
      <c r="H49" s="627">
        <v>5000</v>
      </c>
      <c r="I49" s="627">
        <v>1967</v>
      </c>
      <c r="J49" s="600">
        <v>39.340000000000003</v>
      </c>
    </row>
    <row r="50" spans="1:10" ht="18.95" customHeight="1" x14ac:dyDescent="0.25">
      <c r="A50" s="592" t="s">
        <v>528</v>
      </c>
      <c r="B50" s="581"/>
      <c r="C50" s="610"/>
      <c r="D50" s="624"/>
      <c r="E50" s="625" t="s">
        <v>597</v>
      </c>
      <c r="F50" s="626" t="s">
        <v>598</v>
      </c>
      <c r="G50" s="627">
        <v>18580</v>
      </c>
      <c r="H50" s="627">
        <v>18580</v>
      </c>
      <c r="I50" s="627">
        <v>3895</v>
      </c>
      <c r="J50" s="600">
        <v>20.963401506996771</v>
      </c>
    </row>
    <row r="51" spans="1:10" ht="18.95" customHeight="1" x14ac:dyDescent="0.25">
      <c r="A51" s="585" t="s">
        <v>528</v>
      </c>
      <c r="B51" s="581"/>
      <c r="C51" s="610"/>
      <c r="D51" s="586" t="s">
        <v>599</v>
      </c>
      <c r="E51" s="611"/>
      <c r="F51" s="588" t="s">
        <v>600</v>
      </c>
      <c r="G51" s="612">
        <v>280140</v>
      </c>
      <c r="H51" s="612">
        <v>389031</v>
      </c>
      <c r="I51" s="612">
        <v>97963</v>
      </c>
      <c r="J51" s="591">
        <v>25.181283753736849</v>
      </c>
    </row>
    <row r="52" spans="1:10" ht="18.95" customHeight="1" x14ac:dyDescent="0.25">
      <c r="A52" s="592" t="s">
        <v>528</v>
      </c>
      <c r="B52" s="581"/>
      <c r="C52" s="610"/>
      <c r="D52" s="618"/>
      <c r="E52" s="619">
        <v>634001</v>
      </c>
      <c r="F52" s="597" t="s">
        <v>601</v>
      </c>
      <c r="G52" s="617">
        <v>144968</v>
      </c>
      <c r="H52" s="617">
        <v>177068</v>
      </c>
      <c r="I52" s="617">
        <v>33484</v>
      </c>
      <c r="J52" s="600">
        <v>18.91024916981047</v>
      </c>
    </row>
    <row r="53" spans="1:10" ht="18.95" customHeight="1" x14ac:dyDescent="0.25">
      <c r="A53" s="592" t="s">
        <v>528</v>
      </c>
      <c r="B53" s="581"/>
      <c r="C53" s="610"/>
      <c r="D53" s="618"/>
      <c r="E53" s="619">
        <v>634002</v>
      </c>
      <c r="F53" s="597" t="s">
        <v>602</v>
      </c>
      <c r="G53" s="617">
        <v>56811</v>
      </c>
      <c r="H53" s="617">
        <v>103438</v>
      </c>
      <c r="I53" s="617">
        <v>11258</v>
      </c>
      <c r="J53" s="600">
        <v>10.883814458902917</v>
      </c>
    </row>
    <row r="54" spans="1:10" ht="18.95" customHeight="1" x14ac:dyDescent="0.25">
      <c r="A54" s="592" t="s">
        <v>528</v>
      </c>
      <c r="B54" s="581"/>
      <c r="C54" s="610"/>
      <c r="D54" s="628"/>
      <c r="E54" s="629" t="s">
        <v>603</v>
      </c>
      <c r="F54" s="626" t="s">
        <v>604</v>
      </c>
      <c r="G54" s="617">
        <v>69468</v>
      </c>
      <c r="H54" s="617">
        <v>69468</v>
      </c>
      <c r="I54" s="617">
        <v>42393</v>
      </c>
      <c r="J54" s="600">
        <v>61.0252202452928</v>
      </c>
    </row>
    <row r="55" spans="1:10" ht="18.95" customHeight="1" x14ac:dyDescent="0.25">
      <c r="A55" s="592" t="s">
        <v>528</v>
      </c>
      <c r="B55" s="581"/>
      <c r="C55" s="610"/>
      <c r="D55" s="628"/>
      <c r="E55" s="619">
        <v>634004</v>
      </c>
      <c r="F55" s="604" t="s">
        <v>605</v>
      </c>
      <c r="G55" s="617">
        <v>2545</v>
      </c>
      <c r="H55" s="617">
        <v>32545</v>
      </c>
      <c r="I55" s="617">
        <v>5958</v>
      </c>
      <c r="J55" s="600">
        <v>18.306959594407743</v>
      </c>
    </row>
    <row r="56" spans="1:10" ht="18.95" customHeight="1" x14ac:dyDescent="0.25">
      <c r="A56" s="592" t="s">
        <v>528</v>
      </c>
      <c r="B56" s="581"/>
      <c r="C56" s="610"/>
      <c r="D56" s="628"/>
      <c r="E56" s="619">
        <v>634005</v>
      </c>
      <c r="F56" s="604" t="s">
        <v>606</v>
      </c>
      <c r="G56" s="617">
        <v>6348</v>
      </c>
      <c r="H56" s="617">
        <v>6512</v>
      </c>
      <c r="I56" s="617">
        <v>4870</v>
      </c>
      <c r="J56" s="600">
        <v>74.785012285012286</v>
      </c>
    </row>
    <row r="57" spans="1:10" ht="18.95" customHeight="1" x14ac:dyDescent="0.25">
      <c r="A57" s="585" t="s">
        <v>528</v>
      </c>
      <c r="B57" s="581"/>
      <c r="C57" s="610"/>
      <c r="D57" s="586" t="s">
        <v>607</v>
      </c>
      <c r="E57" s="630"/>
      <c r="F57" s="588" t="s">
        <v>608</v>
      </c>
      <c r="G57" s="612">
        <v>890362</v>
      </c>
      <c r="H57" s="612">
        <v>2156369</v>
      </c>
      <c r="I57" s="612">
        <v>437833</v>
      </c>
      <c r="J57" s="591">
        <v>20.304177995510045</v>
      </c>
    </row>
    <row r="58" spans="1:10" ht="18.95" customHeight="1" x14ac:dyDescent="0.25">
      <c r="A58" s="592" t="s">
        <v>528</v>
      </c>
      <c r="B58" s="581"/>
      <c r="C58" s="610"/>
      <c r="D58" s="618"/>
      <c r="E58" s="619">
        <v>635001</v>
      </c>
      <c r="F58" s="604" t="s">
        <v>609</v>
      </c>
      <c r="G58" s="617">
        <v>12967</v>
      </c>
      <c r="H58" s="617">
        <v>28683</v>
      </c>
      <c r="I58" s="617">
        <v>940</v>
      </c>
      <c r="J58" s="600">
        <v>3.2772025241432203</v>
      </c>
    </row>
    <row r="59" spans="1:10" ht="18.95" customHeight="1" x14ac:dyDescent="0.25">
      <c r="A59" s="592" t="s">
        <v>528</v>
      </c>
      <c r="B59" s="581"/>
      <c r="C59" s="610"/>
      <c r="D59" s="618"/>
      <c r="E59" s="619">
        <v>635002</v>
      </c>
      <c r="F59" s="604" t="s">
        <v>610</v>
      </c>
      <c r="G59" s="617">
        <v>663200</v>
      </c>
      <c r="H59" s="617">
        <v>1436537</v>
      </c>
      <c r="I59" s="617">
        <v>385024</v>
      </c>
      <c r="J59" s="600">
        <v>26.80223342663642</v>
      </c>
    </row>
    <row r="60" spans="1:10" ht="18.95" customHeight="1" x14ac:dyDescent="0.25">
      <c r="A60" s="592" t="s">
        <v>528</v>
      </c>
      <c r="B60" s="581"/>
      <c r="C60" s="610"/>
      <c r="D60" s="618"/>
      <c r="E60" s="619">
        <v>635003</v>
      </c>
      <c r="F60" s="604" t="s">
        <v>611</v>
      </c>
      <c r="G60" s="617">
        <v>1000</v>
      </c>
      <c r="H60" s="617">
        <v>2000</v>
      </c>
      <c r="I60" s="617">
        <v>0</v>
      </c>
      <c r="J60" s="600">
        <v>0</v>
      </c>
    </row>
    <row r="61" spans="1:10" ht="18.95" customHeight="1" x14ac:dyDescent="0.25">
      <c r="A61" s="592" t="s">
        <v>528</v>
      </c>
      <c r="B61" s="581"/>
      <c r="C61" s="610"/>
      <c r="D61" s="618"/>
      <c r="E61" s="619">
        <v>635004</v>
      </c>
      <c r="F61" s="604" t="s">
        <v>612</v>
      </c>
      <c r="G61" s="617">
        <v>103598</v>
      </c>
      <c r="H61" s="617">
        <v>206665</v>
      </c>
      <c r="I61" s="617">
        <v>45461</v>
      </c>
      <c r="J61" s="600">
        <v>21.99743546318922</v>
      </c>
    </row>
    <row r="62" spans="1:10" ht="18.95" customHeight="1" x14ac:dyDescent="0.25">
      <c r="A62" s="592" t="s">
        <v>528</v>
      </c>
      <c r="B62" s="581"/>
      <c r="C62" s="610"/>
      <c r="D62" s="618"/>
      <c r="E62" s="619">
        <v>635006</v>
      </c>
      <c r="F62" s="597" t="s">
        <v>613</v>
      </c>
      <c r="G62" s="617">
        <v>109597</v>
      </c>
      <c r="H62" s="617">
        <v>482484</v>
      </c>
      <c r="I62" s="617">
        <v>6408</v>
      </c>
      <c r="J62" s="600">
        <v>1.3281269430696148</v>
      </c>
    </row>
    <row r="63" spans="1:10" ht="18.95" customHeight="1" x14ac:dyDescent="0.25">
      <c r="A63" s="585" t="s">
        <v>528</v>
      </c>
      <c r="B63" s="581"/>
      <c r="C63" s="610"/>
      <c r="D63" s="586" t="s">
        <v>614</v>
      </c>
      <c r="E63" s="611"/>
      <c r="F63" s="588" t="s">
        <v>615</v>
      </c>
      <c r="G63" s="612">
        <v>1897885</v>
      </c>
      <c r="H63" s="612">
        <v>2550491</v>
      </c>
      <c r="I63" s="612">
        <v>932613</v>
      </c>
      <c r="J63" s="591">
        <v>36.566018072598574</v>
      </c>
    </row>
    <row r="64" spans="1:10" ht="18.95" customHeight="1" x14ac:dyDescent="0.25">
      <c r="A64" s="592" t="s">
        <v>528</v>
      </c>
      <c r="B64" s="581"/>
      <c r="C64" s="610"/>
      <c r="D64" s="631"/>
      <c r="E64" s="619">
        <v>636001</v>
      </c>
      <c r="F64" s="632" t="s">
        <v>616</v>
      </c>
      <c r="G64" s="617">
        <v>1862851</v>
      </c>
      <c r="H64" s="617">
        <v>2513097</v>
      </c>
      <c r="I64" s="617">
        <v>927061</v>
      </c>
      <c r="J64" s="600">
        <v>36.889184937947086</v>
      </c>
    </row>
    <row r="65" spans="1:10" ht="18" customHeight="1" x14ac:dyDescent="0.25">
      <c r="A65" s="592" t="s">
        <v>528</v>
      </c>
      <c r="B65" s="581"/>
      <c r="C65" s="610"/>
      <c r="D65" s="631"/>
      <c r="E65" s="619">
        <v>636002</v>
      </c>
      <c r="F65" s="632" t="s">
        <v>617</v>
      </c>
      <c r="G65" s="617">
        <v>35034</v>
      </c>
      <c r="H65" s="617">
        <v>37394</v>
      </c>
      <c r="I65" s="617">
        <v>5552</v>
      </c>
      <c r="J65" s="600">
        <v>14.847301706156069</v>
      </c>
    </row>
    <row r="66" spans="1:10" ht="18.95" customHeight="1" x14ac:dyDescent="0.25">
      <c r="A66" s="585" t="s">
        <v>528</v>
      </c>
      <c r="B66" s="581"/>
      <c r="C66" s="610"/>
      <c r="D66" s="586" t="s">
        <v>618</v>
      </c>
      <c r="E66" s="611"/>
      <c r="F66" s="588" t="s">
        <v>619</v>
      </c>
      <c r="G66" s="612">
        <v>13321112</v>
      </c>
      <c r="H66" s="612">
        <v>26370928</v>
      </c>
      <c r="I66" s="612">
        <v>6962282</v>
      </c>
      <c r="J66" s="591">
        <v>26.401353793844496</v>
      </c>
    </row>
    <row r="67" spans="1:10" ht="18.95" customHeight="1" x14ac:dyDescent="0.25">
      <c r="A67" s="592" t="s">
        <v>528</v>
      </c>
      <c r="B67" s="581"/>
      <c r="C67" s="610"/>
      <c r="D67" s="624"/>
      <c r="E67" s="625" t="s">
        <v>620</v>
      </c>
      <c r="F67" s="626" t="s">
        <v>621</v>
      </c>
      <c r="G67" s="617">
        <v>25248</v>
      </c>
      <c r="H67" s="617">
        <v>28924</v>
      </c>
      <c r="I67" s="617">
        <v>7333</v>
      </c>
      <c r="J67" s="600">
        <v>25.352648319734477</v>
      </c>
    </row>
    <row r="68" spans="1:10" ht="18.95" customHeight="1" x14ac:dyDescent="0.25">
      <c r="A68" s="592" t="s">
        <v>528</v>
      </c>
      <c r="B68" s="581"/>
      <c r="C68" s="610"/>
      <c r="D68" s="624"/>
      <c r="E68" s="625" t="s">
        <v>622</v>
      </c>
      <c r="F68" s="626" t="s">
        <v>623</v>
      </c>
      <c r="G68" s="617">
        <v>10533</v>
      </c>
      <c r="H68" s="617">
        <v>10533</v>
      </c>
      <c r="I68" s="617">
        <v>632</v>
      </c>
      <c r="J68" s="600">
        <v>6.0001898794265642</v>
      </c>
    </row>
    <row r="69" spans="1:10" ht="18.95" customHeight="1" x14ac:dyDescent="0.25">
      <c r="A69" s="592" t="s">
        <v>528</v>
      </c>
      <c r="B69" s="581"/>
      <c r="C69" s="610"/>
      <c r="D69" s="624"/>
      <c r="E69" s="625" t="s">
        <v>624</v>
      </c>
      <c r="F69" s="626" t="s">
        <v>625</v>
      </c>
      <c r="G69" s="617">
        <v>1256086</v>
      </c>
      <c r="H69" s="617">
        <v>2208332</v>
      </c>
      <c r="I69" s="617">
        <v>454978</v>
      </c>
      <c r="J69" s="600">
        <v>20.602789797910823</v>
      </c>
    </row>
    <row r="70" spans="1:10" ht="18.95" customHeight="1" x14ac:dyDescent="0.25">
      <c r="A70" s="592" t="s">
        <v>528</v>
      </c>
      <c r="B70" s="581"/>
      <c r="C70" s="610"/>
      <c r="D70" s="624"/>
      <c r="E70" s="625" t="s">
        <v>626</v>
      </c>
      <c r="F70" s="626" t="s">
        <v>627</v>
      </c>
      <c r="G70" s="617">
        <v>1614338</v>
      </c>
      <c r="H70" s="617">
        <v>2987822</v>
      </c>
      <c r="I70" s="617">
        <v>557666</v>
      </c>
      <c r="J70" s="600">
        <v>18.664632632064425</v>
      </c>
    </row>
    <row r="71" spans="1:10" ht="18.95" customHeight="1" x14ac:dyDescent="0.25">
      <c r="A71" s="592" t="s">
        <v>528</v>
      </c>
      <c r="B71" s="581"/>
      <c r="C71" s="610"/>
      <c r="D71" s="624"/>
      <c r="E71" s="625" t="s">
        <v>628</v>
      </c>
      <c r="F71" s="626" t="s">
        <v>569</v>
      </c>
      <c r="G71" s="617">
        <v>782</v>
      </c>
      <c r="H71" s="617">
        <v>782</v>
      </c>
      <c r="I71" s="617">
        <v>11</v>
      </c>
      <c r="J71" s="600">
        <v>1.4066496163682864</v>
      </c>
    </row>
    <row r="72" spans="1:10" s="637" customFormat="1" ht="18" customHeight="1" x14ac:dyDescent="0.25">
      <c r="A72" s="592" t="s">
        <v>528</v>
      </c>
      <c r="B72" s="633"/>
      <c r="C72" s="610"/>
      <c r="D72" s="634"/>
      <c r="E72" s="635" t="s">
        <v>629</v>
      </c>
      <c r="F72" s="636" t="s">
        <v>630</v>
      </c>
      <c r="G72" s="617">
        <v>0</v>
      </c>
      <c r="H72" s="617">
        <v>0</v>
      </c>
      <c r="I72" s="617">
        <v>8725</v>
      </c>
      <c r="J72" s="600">
        <v>0</v>
      </c>
    </row>
    <row r="73" spans="1:10" ht="18.95" customHeight="1" x14ac:dyDescent="0.25">
      <c r="A73" s="592" t="s">
        <v>528</v>
      </c>
      <c r="B73" s="581"/>
      <c r="C73" s="610"/>
      <c r="D73" s="624"/>
      <c r="E73" s="625" t="s">
        <v>631</v>
      </c>
      <c r="F73" s="626" t="s">
        <v>632</v>
      </c>
      <c r="G73" s="617">
        <v>52433</v>
      </c>
      <c r="H73" s="617">
        <v>75850</v>
      </c>
      <c r="I73" s="617">
        <v>8510</v>
      </c>
      <c r="J73" s="600">
        <v>11.219512195121952</v>
      </c>
    </row>
    <row r="74" spans="1:10" ht="18.95" customHeight="1" x14ac:dyDescent="0.25">
      <c r="A74" s="592" t="s">
        <v>528</v>
      </c>
      <c r="B74" s="581"/>
      <c r="C74" s="610"/>
      <c r="D74" s="624"/>
      <c r="E74" s="625" t="s">
        <v>633</v>
      </c>
      <c r="F74" s="626" t="s">
        <v>634</v>
      </c>
      <c r="G74" s="617">
        <v>767849</v>
      </c>
      <c r="H74" s="617">
        <v>1483728</v>
      </c>
      <c r="I74" s="617">
        <v>564251</v>
      </c>
      <c r="J74" s="600">
        <v>38.029274907530223</v>
      </c>
    </row>
    <row r="75" spans="1:10" ht="18.95" customHeight="1" x14ac:dyDescent="0.25">
      <c r="A75" s="592" t="s">
        <v>528</v>
      </c>
      <c r="B75" s="581"/>
      <c r="C75" s="610"/>
      <c r="D75" s="624"/>
      <c r="E75" s="625" t="s">
        <v>635</v>
      </c>
      <c r="F75" s="626" t="s">
        <v>636</v>
      </c>
      <c r="G75" s="617">
        <v>1559924</v>
      </c>
      <c r="H75" s="617">
        <v>1841324</v>
      </c>
      <c r="I75" s="617">
        <v>543007</v>
      </c>
      <c r="J75" s="600">
        <v>29.490030000152061</v>
      </c>
    </row>
    <row r="76" spans="1:10" ht="18.95" customHeight="1" x14ac:dyDescent="0.25">
      <c r="A76" s="592" t="s">
        <v>528</v>
      </c>
      <c r="B76" s="581"/>
      <c r="C76" s="610"/>
      <c r="D76" s="624"/>
      <c r="E76" s="625" t="s">
        <v>637</v>
      </c>
      <c r="F76" s="626" t="s">
        <v>638</v>
      </c>
      <c r="G76" s="617">
        <v>16797</v>
      </c>
      <c r="H76" s="617">
        <v>16797</v>
      </c>
      <c r="I76" s="617">
        <v>7835</v>
      </c>
      <c r="J76" s="600">
        <v>46.645234268024048</v>
      </c>
    </row>
    <row r="77" spans="1:10" ht="18.95" customHeight="1" x14ac:dyDescent="0.25">
      <c r="A77" s="592" t="s">
        <v>528</v>
      </c>
      <c r="B77" s="581"/>
      <c r="C77" s="610"/>
      <c r="D77" s="624"/>
      <c r="E77" s="625" t="s">
        <v>639</v>
      </c>
      <c r="F77" s="626" t="s">
        <v>640</v>
      </c>
      <c r="G77" s="617">
        <v>839198</v>
      </c>
      <c r="H77" s="617">
        <v>1104048</v>
      </c>
      <c r="I77" s="617">
        <v>245616</v>
      </c>
      <c r="J77" s="600">
        <v>22.246858832224685</v>
      </c>
    </row>
    <row r="78" spans="1:10" ht="18.95" customHeight="1" x14ac:dyDescent="0.25">
      <c r="A78" s="592" t="s">
        <v>528</v>
      </c>
      <c r="B78" s="581"/>
      <c r="C78" s="610"/>
      <c r="D78" s="624"/>
      <c r="E78" s="625" t="s">
        <v>641</v>
      </c>
      <c r="F78" s="626" t="s">
        <v>642</v>
      </c>
      <c r="G78" s="617">
        <v>15000</v>
      </c>
      <c r="H78" s="617">
        <v>15038</v>
      </c>
      <c r="I78" s="617">
        <v>4678</v>
      </c>
      <c r="J78" s="600">
        <v>31.107860087777627</v>
      </c>
    </row>
    <row r="79" spans="1:10" ht="18.95" customHeight="1" x14ac:dyDescent="0.25">
      <c r="A79" s="592" t="s">
        <v>528</v>
      </c>
      <c r="B79" s="581"/>
      <c r="C79" s="610"/>
      <c r="D79" s="624"/>
      <c r="E79" s="625" t="s">
        <v>643</v>
      </c>
      <c r="F79" s="626" t="s">
        <v>644</v>
      </c>
      <c r="G79" s="617">
        <v>86785</v>
      </c>
      <c r="H79" s="617">
        <v>116785</v>
      </c>
      <c r="I79" s="617">
        <v>30337</v>
      </c>
      <c r="J79" s="600">
        <v>25.976794965106819</v>
      </c>
    </row>
    <row r="80" spans="1:10" ht="18.95" customHeight="1" x14ac:dyDescent="0.25">
      <c r="A80" s="592" t="s">
        <v>528</v>
      </c>
      <c r="B80" s="581"/>
      <c r="C80" s="610"/>
      <c r="D80" s="624"/>
      <c r="E80" s="625" t="s">
        <v>645</v>
      </c>
      <c r="F80" s="626" t="s">
        <v>646</v>
      </c>
      <c r="G80" s="617">
        <v>152234</v>
      </c>
      <c r="H80" s="617">
        <v>155334</v>
      </c>
      <c r="I80" s="617">
        <v>38252</v>
      </c>
      <c r="J80" s="600">
        <v>24.625645383496209</v>
      </c>
    </row>
    <row r="81" spans="1:10" ht="18.95" customHeight="1" x14ac:dyDescent="0.25">
      <c r="A81" s="592" t="s">
        <v>528</v>
      </c>
      <c r="B81" s="581"/>
      <c r="C81" s="610"/>
      <c r="D81" s="624"/>
      <c r="E81" s="625" t="s">
        <v>647</v>
      </c>
      <c r="F81" s="626" t="s">
        <v>648</v>
      </c>
      <c r="G81" s="617">
        <v>0</v>
      </c>
      <c r="H81" s="617">
        <v>0</v>
      </c>
      <c r="I81" s="617">
        <v>0</v>
      </c>
      <c r="J81" s="600">
        <v>0</v>
      </c>
    </row>
    <row r="82" spans="1:10" ht="18.75" customHeight="1" x14ac:dyDescent="0.25">
      <c r="A82" s="592" t="s">
        <v>528</v>
      </c>
      <c r="B82" s="581"/>
      <c r="C82" s="610"/>
      <c r="D82" s="624"/>
      <c r="E82" s="625" t="s">
        <v>649</v>
      </c>
      <c r="F82" s="626" t="s">
        <v>650</v>
      </c>
      <c r="G82" s="617">
        <v>10000</v>
      </c>
      <c r="H82" s="617">
        <v>10000</v>
      </c>
      <c r="I82" s="617">
        <v>-422</v>
      </c>
      <c r="J82" s="600">
        <v>-4.22</v>
      </c>
    </row>
    <row r="83" spans="1:10" ht="18.95" customHeight="1" x14ac:dyDescent="0.25">
      <c r="A83" s="592" t="s">
        <v>528</v>
      </c>
      <c r="B83" s="581"/>
      <c r="C83" s="610"/>
      <c r="D83" s="624"/>
      <c r="E83" s="625" t="s">
        <v>651</v>
      </c>
      <c r="F83" s="626" t="s">
        <v>652</v>
      </c>
      <c r="G83" s="617">
        <v>485000</v>
      </c>
      <c r="H83" s="617">
        <v>1185000</v>
      </c>
      <c r="I83" s="617">
        <v>375532</v>
      </c>
      <c r="J83" s="600">
        <v>31.690464135021095</v>
      </c>
    </row>
    <row r="84" spans="1:10" ht="18.95" customHeight="1" x14ac:dyDescent="0.25">
      <c r="A84" s="592" t="s">
        <v>528</v>
      </c>
      <c r="B84" s="581"/>
      <c r="C84" s="610"/>
      <c r="D84" s="624"/>
      <c r="E84" s="625" t="s">
        <v>653</v>
      </c>
      <c r="F84" s="626" t="s">
        <v>654</v>
      </c>
      <c r="G84" s="617">
        <v>119045</v>
      </c>
      <c r="H84" s="617">
        <v>121090</v>
      </c>
      <c r="I84" s="617">
        <v>27140</v>
      </c>
      <c r="J84" s="600">
        <v>22.413081179288135</v>
      </c>
    </row>
    <row r="85" spans="1:10" ht="18.95" customHeight="1" x14ac:dyDescent="0.25">
      <c r="A85" s="592" t="s">
        <v>528</v>
      </c>
      <c r="B85" s="581"/>
      <c r="C85" s="610"/>
      <c r="D85" s="624"/>
      <c r="E85" s="625" t="s">
        <v>655</v>
      </c>
      <c r="F85" s="626" t="s">
        <v>656</v>
      </c>
      <c r="G85" s="617">
        <v>6309860</v>
      </c>
      <c r="H85" s="617">
        <v>15009541</v>
      </c>
      <c r="I85" s="617">
        <v>4088201</v>
      </c>
      <c r="J85" s="600">
        <v>27.237348563823506</v>
      </c>
    </row>
    <row r="86" spans="1:10" ht="18.95" customHeight="1" x14ac:dyDescent="0.25">
      <c r="A86" s="573" t="s">
        <v>528</v>
      </c>
      <c r="B86" s="581"/>
      <c r="C86" s="608" t="s">
        <v>657</v>
      </c>
      <c r="D86" s="575"/>
      <c r="E86" s="609"/>
      <c r="F86" s="583" t="s">
        <v>658</v>
      </c>
      <c r="G86" s="579">
        <v>498000</v>
      </c>
      <c r="H86" s="579">
        <v>1007673</v>
      </c>
      <c r="I86" s="579">
        <v>499412</v>
      </c>
      <c r="J86" s="580">
        <v>49.560919067991307</v>
      </c>
    </row>
    <row r="87" spans="1:10" ht="18.95" customHeight="1" x14ac:dyDescent="0.25">
      <c r="A87" s="585" t="s">
        <v>528</v>
      </c>
      <c r="B87" s="581"/>
      <c r="C87" s="610"/>
      <c r="D87" s="586" t="s">
        <v>659</v>
      </c>
      <c r="E87" s="611"/>
      <c r="F87" s="588" t="s">
        <v>660</v>
      </c>
      <c r="G87" s="612">
        <v>488000</v>
      </c>
      <c r="H87" s="612">
        <v>997673</v>
      </c>
      <c r="I87" s="612">
        <v>491612</v>
      </c>
      <c r="J87" s="591">
        <v>49.275864937710054</v>
      </c>
    </row>
    <row r="88" spans="1:10" ht="18.95" customHeight="1" x14ac:dyDescent="0.25">
      <c r="A88" s="592" t="s">
        <v>528</v>
      </c>
      <c r="B88" s="581"/>
      <c r="C88" s="610"/>
      <c r="D88" s="624"/>
      <c r="E88" s="625" t="s">
        <v>661</v>
      </c>
      <c r="F88" s="626" t="s">
        <v>662</v>
      </c>
      <c r="G88" s="617">
        <v>0</v>
      </c>
      <c r="H88" s="617">
        <v>56314</v>
      </c>
      <c r="I88" s="617">
        <v>56293</v>
      </c>
      <c r="J88" s="600">
        <v>99.962709095429204</v>
      </c>
    </row>
    <row r="89" spans="1:10" ht="18.95" customHeight="1" x14ac:dyDescent="0.25">
      <c r="A89" s="592" t="s">
        <v>528</v>
      </c>
      <c r="B89" s="581"/>
      <c r="C89" s="610"/>
      <c r="D89" s="624"/>
      <c r="E89" s="625" t="s">
        <v>663</v>
      </c>
      <c r="F89" s="626" t="s">
        <v>664</v>
      </c>
      <c r="G89" s="617">
        <v>100000</v>
      </c>
      <c r="H89" s="617">
        <v>383686</v>
      </c>
      <c r="I89" s="617">
        <v>114921</v>
      </c>
      <c r="J89" s="600">
        <v>29.951835615581491</v>
      </c>
    </row>
    <row r="90" spans="1:10" ht="18.95" customHeight="1" x14ac:dyDescent="0.25">
      <c r="A90" s="592" t="s">
        <v>528</v>
      </c>
      <c r="B90" s="581"/>
      <c r="C90" s="610"/>
      <c r="D90" s="624"/>
      <c r="E90" s="625" t="s">
        <v>665</v>
      </c>
      <c r="F90" s="626" t="s">
        <v>666</v>
      </c>
      <c r="G90" s="617">
        <v>16466</v>
      </c>
      <c r="H90" s="617">
        <v>16466</v>
      </c>
      <c r="I90" s="617">
        <v>5347</v>
      </c>
      <c r="J90" s="600">
        <v>32.472974614356858</v>
      </c>
    </row>
    <row r="91" spans="1:10" ht="18.75" customHeight="1" x14ac:dyDescent="0.25">
      <c r="A91" s="592" t="s">
        <v>528</v>
      </c>
      <c r="B91" s="581"/>
      <c r="C91" s="610"/>
      <c r="D91" s="624"/>
      <c r="E91" s="625" t="s">
        <v>667</v>
      </c>
      <c r="F91" s="626" t="s">
        <v>668</v>
      </c>
      <c r="G91" s="617">
        <v>371534</v>
      </c>
      <c r="H91" s="617">
        <v>541207</v>
      </c>
      <c r="I91" s="617">
        <v>315051</v>
      </c>
      <c r="J91" s="600">
        <v>58.212661698758517</v>
      </c>
    </row>
    <row r="92" spans="1:10" ht="18.95" hidden="1" customHeight="1" x14ac:dyDescent="0.25">
      <c r="A92" s="592" t="s">
        <v>669</v>
      </c>
      <c r="B92" s="581"/>
      <c r="C92" s="610"/>
      <c r="D92" s="624"/>
      <c r="E92" s="625" t="s">
        <v>670</v>
      </c>
      <c r="F92" s="626" t="s">
        <v>671</v>
      </c>
      <c r="G92" s="617">
        <v>0</v>
      </c>
      <c r="H92" s="617">
        <v>0</v>
      </c>
      <c r="I92" s="617">
        <v>0</v>
      </c>
      <c r="J92" s="600" t="e">
        <v>#DIV/0!</v>
      </c>
    </row>
    <row r="93" spans="1:10" ht="18.95" customHeight="1" x14ac:dyDescent="0.25">
      <c r="A93" s="585" t="s">
        <v>528</v>
      </c>
      <c r="B93" s="581"/>
      <c r="C93" s="610"/>
      <c r="D93" s="586" t="s">
        <v>672</v>
      </c>
      <c r="E93" s="625"/>
      <c r="F93" s="588" t="s">
        <v>673</v>
      </c>
      <c r="G93" s="612">
        <v>10000</v>
      </c>
      <c r="H93" s="612">
        <v>10000</v>
      </c>
      <c r="I93" s="612">
        <v>7800</v>
      </c>
      <c r="J93" s="591">
        <v>78</v>
      </c>
    </row>
    <row r="94" spans="1:10" ht="18.95" customHeight="1" x14ac:dyDescent="0.25">
      <c r="A94" s="592" t="s">
        <v>528</v>
      </c>
      <c r="B94" s="581"/>
      <c r="C94" s="610"/>
      <c r="D94" s="624"/>
      <c r="E94" s="625" t="s">
        <v>674</v>
      </c>
      <c r="F94" s="626" t="s">
        <v>675</v>
      </c>
      <c r="G94" s="617">
        <v>10000</v>
      </c>
      <c r="H94" s="617">
        <v>10000</v>
      </c>
      <c r="I94" s="617">
        <v>7800</v>
      </c>
      <c r="J94" s="600">
        <v>78</v>
      </c>
    </row>
    <row r="95" spans="1:10" ht="16.5" thickBot="1" x14ac:dyDescent="0.3">
      <c r="A95" s="638"/>
      <c r="B95" s="639"/>
      <c r="C95" s="640"/>
      <c r="D95" s="640"/>
      <c r="E95" s="641"/>
      <c r="F95" s="642"/>
      <c r="G95" s="643"/>
      <c r="H95" s="644"/>
      <c r="I95" s="643"/>
      <c r="J95" s="645"/>
    </row>
    <row r="96" spans="1:10" ht="15.75" x14ac:dyDescent="0.25">
      <c r="A96" s="533"/>
      <c r="B96" s="646"/>
      <c r="C96" s="646"/>
      <c r="D96" s="646"/>
      <c r="E96" s="646"/>
      <c r="F96" s="646"/>
      <c r="G96" s="533"/>
      <c r="H96" s="534"/>
      <c r="I96" s="533"/>
      <c r="J96" s="533"/>
    </row>
    <row r="97" spans="1:10" ht="15.75" x14ac:dyDescent="0.25">
      <c r="A97" s="533"/>
      <c r="B97" s="646"/>
      <c r="C97" s="646"/>
      <c r="D97" s="646"/>
      <c r="E97" s="646"/>
      <c r="F97" s="646"/>
      <c r="G97" s="533"/>
      <c r="H97" s="534"/>
      <c r="I97" s="647"/>
      <c r="J97" s="533"/>
    </row>
    <row r="98" spans="1:10" ht="15.75" x14ac:dyDescent="0.25">
      <c r="A98" s="533"/>
      <c r="B98" s="646"/>
      <c r="C98" s="646"/>
      <c r="D98" s="646"/>
      <c r="E98" s="646"/>
      <c r="F98" s="646"/>
      <c r="G98" s="533"/>
      <c r="H98" s="534"/>
      <c r="I98" s="647"/>
      <c r="J98" s="533"/>
    </row>
    <row r="99" spans="1:10" ht="15.75" x14ac:dyDescent="0.25">
      <c r="A99" s="533"/>
      <c r="B99" s="646"/>
      <c r="C99" s="646"/>
      <c r="D99" s="646"/>
      <c r="E99" s="646"/>
      <c r="F99" s="646"/>
      <c r="G99" s="533"/>
      <c r="H99" s="534"/>
      <c r="I99" s="533"/>
      <c r="J99" s="533"/>
    </row>
    <row r="100" spans="1:10" ht="15.75" x14ac:dyDescent="0.25">
      <c r="A100" s="533"/>
      <c r="B100" s="646"/>
      <c r="C100" s="646"/>
      <c r="D100" s="646"/>
      <c r="E100" s="646"/>
      <c r="F100" s="646"/>
      <c r="G100" s="533"/>
      <c r="H100" s="534"/>
      <c r="I100" s="533"/>
      <c r="J100" s="533"/>
    </row>
    <row r="101" spans="1:10" ht="15.75" x14ac:dyDescent="0.25">
      <c r="A101" s="533"/>
      <c r="B101" s="646"/>
      <c r="C101" s="646"/>
      <c r="D101" s="646"/>
      <c r="E101" s="646"/>
      <c r="F101" s="646"/>
      <c r="G101" s="533"/>
      <c r="H101" s="534"/>
      <c r="I101" s="533"/>
      <c r="J101" s="533"/>
    </row>
    <row r="102" spans="1:10" ht="15.75" x14ac:dyDescent="0.25">
      <c r="A102" s="533"/>
      <c r="B102" s="646"/>
      <c r="C102" s="646"/>
      <c r="D102" s="646"/>
      <c r="E102" s="646"/>
      <c r="F102" s="646"/>
      <c r="G102" s="533"/>
      <c r="H102" s="534"/>
      <c r="I102" s="533"/>
      <c r="J102" s="533"/>
    </row>
    <row r="103" spans="1:10" ht="15.75" x14ac:dyDescent="0.25">
      <c r="A103" s="533"/>
      <c r="B103" s="646"/>
      <c r="C103" s="646"/>
      <c r="D103" s="646"/>
      <c r="E103" s="646"/>
      <c r="F103" s="646"/>
      <c r="G103" s="533"/>
      <c r="H103" s="534"/>
      <c r="I103" s="533"/>
      <c r="J103" s="533"/>
    </row>
    <row r="104" spans="1:10" ht="15.75" x14ac:dyDescent="0.25">
      <c r="A104" s="533"/>
      <c r="B104" s="646"/>
      <c r="C104" s="646"/>
      <c r="D104" s="646"/>
      <c r="E104" s="646"/>
      <c r="F104" s="646"/>
      <c r="G104" s="533"/>
      <c r="H104" s="534"/>
      <c r="I104" s="533"/>
      <c r="J104" s="533"/>
    </row>
    <row r="105" spans="1:10" ht="15.75" x14ac:dyDescent="0.25">
      <c r="A105" s="533"/>
      <c r="B105" s="646"/>
      <c r="C105" s="646"/>
      <c r="D105" s="646"/>
      <c r="E105" s="646"/>
      <c r="F105" s="646"/>
      <c r="G105" s="533"/>
      <c r="H105" s="534"/>
      <c r="I105" s="533"/>
      <c r="J105" s="533"/>
    </row>
    <row r="106" spans="1:10" ht="15.75" x14ac:dyDescent="0.25">
      <c r="A106" s="533"/>
      <c r="B106" s="646"/>
      <c r="C106" s="646"/>
      <c r="D106" s="646"/>
      <c r="E106" s="646"/>
      <c r="F106" s="646"/>
      <c r="G106" s="533"/>
      <c r="H106" s="534"/>
      <c r="I106" s="533"/>
      <c r="J106" s="533"/>
    </row>
    <row r="107" spans="1:10" ht="15.75" x14ac:dyDescent="0.25">
      <c r="A107" s="533"/>
      <c r="B107" s="646"/>
      <c r="C107" s="646"/>
      <c r="D107" s="646"/>
      <c r="E107" s="646"/>
      <c r="F107" s="646"/>
      <c r="G107" s="533"/>
      <c r="H107" s="534"/>
      <c r="I107" s="533"/>
      <c r="J107" s="533"/>
    </row>
    <row r="108" spans="1:10" ht="15.75" x14ac:dyDescent="0.25">
      <c r="A108" s="533"/>
      <c r="B108" s="646"/>
      <c r="C108" s="646"/>
      <c r="D108" s="646"/>
      <c r="E108" s="646"/>
      <c r="F108" s="646"/>
      <c r="G108" s="533"/>
      <c r="H108" s="534"/>
      <c r="I108" s="533"/>
      <c r="J108" s="533"/>
    </row>
    <row r="109" spans="1:10" ht="15.75" x14ac:dyDescent="0.25">
      <c r="A109" s="533"/>
      <c r="B109" s="646"/>
      <c r="C109" s="646"/>
      <c r="D109" s="646"/>
      <c r="E109" s="646"/>
      <c r="F109" s="646"/>
      <c r="G109" s="533"/>
      <c r="H109" s="534"/>
      <c r="I109" s="533"/>
      <c r="J109" s="533"/>
    </row>
    <row r="110" spans="1:10" ht="15.75" x14ac:dyDescent="0.25">
      <c r="A110" s="533"/>
      <c r="B110" s="646"/>
      <c r="C110" s="646"/>
      <c r="D110" s="646"/>
      <c r="E110" s="646"/>
      <c r="F110" s="646"/>
      <c r="G110" s="533"/>
      <c r="H110" s="534"/>
      <c r="I110" s="533"/>
      <c r="J110" s="533"/>
    </row>
    <row r="111" spans="1:10" ht="15.75" x14ac:dyDescent="0.25">
      <c r="A111" s="533"/>
      <c r="B111" s="646"/>
      <c r="C111" s="646"/>
      <c r="D111" s="646"/>
      <c r="E111" s="646"/>
      <c r="F111" s="646"/>
      <c r="G111" s="533"/>
      <c r="H111" s="534"/>
      <c r="I111" s="533"/>
      <c r="J111" s="533"/>
    </row>
    <row r="112" spans="1:10" ht="15.75" x14ac:dyDescent="0.25">
      <c r="A112" s="533"/>
      <c r="B112" s="646"/>
      <c r="C112" s="646"/>
      <c r="D112" s="646"/>
      <c r="E112" s="646"/>
      <c r="F112" s="646"/>
      <c r="G112" s="533"/>
      <c r="H112" s="534"/>
      <c r="I112" s="533"/>
      <c r="J112" s="533"/>
    </row>
    <row r="113" spans="1:10" ht="15.75" x14ac:dyDescent="0.25">
      <c r="A113" s="533"/>
      <c r="B113" s="646"/>
      <c r="C113" s="646"/>
      <c r="D113" s="646"/>
      <c r="E113" s="646"/>
      <c r="F113" s="646"/>
      <c r="G113" s="533"/>
      <c r="H113" s="534"/>
      <c r="I113" s="533"/>
      <c r="J113" s="533"/>
    </row>
    <row r="114" spans="1:10" ht="15.75" x14ac:dyDescent="0.25">
      <c r="A114" s="533"/>
      <c r="B114" s="646"/>
      <c r="C114" s="646"/>
      <c r="D114" s="646"/>
      <c r="E114" s="646"/>
      <c r="F114" s="646"/>
      <c r="G114" s="533"/>
      <c r="H114" s="534"/>
      <c r="I114" s="533"/>
      <c r="J114" s="533"/>
    </row>
    <row r="115" spans="1:10" ht="15.75" x14ac:dyDescent="0.25">
      <c r="A115" s="533"/>
      <c r="B115" s="646"/>
      <c r="C115" s="646"/>
      <c r="D115" s="646"/>
      <c r="E115" s="646"/>
      <c r="F115" s="646"/>
      <c r="G115" s="533"/>
      <c r="H115" s="534"/>
      <c r="I115" s="533"/>
      <c r="J115" s="533"/>
    </row>
    <row r="116" spans="1:10" ht="15.75" x14ac:dyDescent="0.25">
      <c r="A116" s="533"/>
      <c r="B116" s="646"/>
      <c r="C116" s="646"/>
      <c r="D116" s="646"/>
      <c r="E116" s="646"/>
      <c r="F116" s="646"/>
      <c r="G116" s="533"/>
      <c r="H116" s="534"/>
      <c r="I116" s="533"/>
      <c r="J116" s="533"/>
    </row>
    <row r="117" spans="1:10" ht="15.75" x14ac:dyDescent="0.25">
      <c r="A117" s="533"/>
      <c r="B117" s="646"/>
      <c r="C117" s="646"/>
      <c r="D117" s="646"/>
      <c r="E117" s="646"/>
      <c r="F117" s="646"/>
      <c r="G117" s="533"/>
      <c r="H117" s="534"/>
      <c r="I117" s="533"/>
      <c r="J117" s="533"/>
    </row>
    <row r="118" spans="1:10" ht="15.75" x14ac:dyDescent="0.25">
      <c r="A118" s="533"/>
      <c r="B118" s="646"/>
      <c r="C118" s="646"/>
      <c r="D118" s="646"/>
      <c r="E118" s="646"/>
      <c r="F118" s="646"/>
      <c r="G118" s="533"/>
      <c r="H118" s="534"/>
      <c r="I118" s="533"/>
      <c r="J118" s="533"/>
    </row>
    <row r="119" spans="1:10" ht="15.75" x14ac:dyDescent="0.25">
      <c r="A119" s="533"/>
      <c r="B119" s="646"/>
      <c r="C119" s="646"/>
      <c r="D119" s="646"/>
      <c r="E119" s="646"/>
      <c r="F119" s="646"/>
      <c r="G119" s="533"/>
      <c r="H119" s="534"/>
      <c r="I119" s="533"/>
      <c r="J119" s="533"/>
    </row>
    <row r="120" spans="1:10" ht="15.75" x14ac:dyDescent="0.25">
      <c r="A120" s="533"/>
      <c r="B120" s="646"/>
      <c r="C120" s="646"/>
      <c r="D120" s="646"/>
      <c r="E120" s="646"/>
      <c r="F120" s="646"/>
      <c r="G120" s="533"/>
      <c r="H120" s="534"/>
      <c r="I120" s="533"/>
      <c r="J120" s="533"/>
    </row>
    <row r="121" spans="1:10" ht="15.75" x14ac:dyDescent="0.25">
      <c r="A121" s="533"/>
      <c r="B121" s="646"/>
      <c r="C121" s="646"/>
      <c r="D121" s="646"/>
      <c r="E121" s="646"/>
      <c r="F121" s="646"/>
      <c r="G121" s="533"/>
      <c r="H121" s="534"/>
      <c r="I121" s="533"/>
      <c r="J121" s="533"/>
    </row>
    <row r="122" spans="1:10" ht="15.75" x14ac:dyDescent="0.25">
      <c r="A122" s="533"/>
      <c r="B122" s="646"/>
      <c r="C122" s="646"/>
      <c r="D122" s="646"/>
      <c r="E122" s="646"/>
      <c r="F122" s="646"/>
      <c r="G122" s="533"/>
      <c r="H122" s="534"/>
      <c r="I122" s="533"/>
      <c r="J122" s="533"/>
    </row>
    <row r="123" spans="1:10" ht="15.75" x14ac:dyDescent="0.25">
      <c r="A123" s="533"/>
      <c r="B123" s="646"/>
      <c r="C123" s="646"/>
      <c r="D123" s="646"/>
      <c r="E123" s="646"/>
      <c r="F123" s="646"/>
      <c r="G123" s="533"/>
      <c r="H123" s="534"/>
      <c r="I123" s="533"/>
      <c r="J123" s="533"/>
    </row>
    <row r="124" spans="1:10" ht="15.75" x14ac:dyDescent="0.25">
      <c r="A124" s="533"/>
      <c r="B124" s="646"/>
      <c r="C124" s="646"/>
      <c r="D124" s="646"/>
      <c r="E124" s="646"/>
      <c r="F124" s="646"/>
      <c r="G124" s="533"/>
      <c r="H124" s="534"/>
      <c r="I124" s="533"/>
      <c r="J124" s="533"/>
    </row>
    <row r="125" spans="1:10" ht="15.75" x14ac:dyDescent="0.25">
      <c r="A125" s="533"/>
      <c r="B125" s="646"/>
      <c r="C125" s="646"/>
      <c r="D125" s="646"/>
      <c r="E125" s="646"/>
      <c r="F125" s="646"/>
      <c r="G125" s="533"/>
      <c r="H125" s="534"/>
      <c r="I125" s="533"/>
      <c r="J125" s="533"/>
    </row>
    <row r="126" spans="1:10" ht="15.75" x14ac:dyDescent="0.25">
      <c r="A126" s="533"/>
      <c r="B126" s="646"/>
      <c r="C126" s="646"/>
      <c r="D126" s="646"/>
      <c r="E126" s="646"/>
      <c r="F126" s="646"/>
      <c r="G126" s="533"/>
      <c r="H126" s="534"/>
      <c r="I126" s="533"/>
      <c r="J126" s="533"/>
    </row>
    <row r="127" spans="1:10" ht="15.75" x14ac:dyDescent="0.25">
      <c r="A127" s="533"/>
      <c r="B127" s="646"/>
      <c r="C127" s="646"/>
      <c r="D127" s="646"/>
      <c r="E127" s="646"/>
      <c r="F127" s="646"/>
      <c r="G127" s="533"/>
      <c r="H127" s="534"/>
      <c r="I127" s="533"/>
      <c r="J127" s="533"/>
    </row>
    <row r="128" spans="1:10" ht="15.75" x14ac:dyDescent="0.25">
      <c r="A128" s="533"/>
      <c r="B128" s="646"/>
      <c r="C128" s="646"/>
      <c r="D128" s="646"/>
      <c r="E128" s="646"/>
      <c r="F128" s="646"/>
      <c r="G128" s="533"/>
      <c r="H128" s="534"/>
      <c r="I128" s="533"/>
      <c r="J128" s="533"/>
    </row>
    <row r="129" spans="1:10" ht="15.75" x14ac:dyDescent="0.25">
      <c r="A129" s="533"/>
      <c r="B129" s="646"/>
      <c r="C129" s="646"/>
      <c r="D129" s="646"/>
      <c r="E129" s="646"/>
      <c r="F129" s="646"/>
      <c r="G129" s="533"/>
      <c r="H129" s="534"/>
      <c r="I129" s="533"/>
      <c r="J129" s="533"/>
    </row>
    <row r="130" spans="1:10" ht="15.75" x14ac:dyDescent="0.25">
      <c r="A130" s="533"/>
      <c r="B130" s="646"/>
      <c r="C130" s="646"/>
      <c r="D130" s="646"/>
      <c r="E130" s="646"/>
      <c r="F130" s="646"/>
      <c r="G130" s="533"/>
      <c r="H130" s="534"/>
      <c r="I130" s="533"/>
      <c r="J130" s="533"/>
    </row>
    <row r="131" spans="1:10" ht="15.75" x14ac:dyDescent="0.25">
      <c r="A131" s="533"/>
      <c r="B131" s="646"/>
      <c r="C131" s="646"/>
      <c r="D131" s="646"/>
      <c r="E131" s="646"/>
      <c r="F131" s="646"/>
      <c r="G131" s="533"/>
      <c r="H131" s="534"/>
      <c r="I131" s="533"/>
      <c r="J131" s="533"/>
    </row>
    <row r="132" spans="1:10" x14ac:dyDescent="0.2">
      <c r="B132" s="648"/>
      <c r="C132" s="648"/>
      <c r="D132" s="648"/>
      <c r="E132" s="648"/>
      <c r="F132" s="648"/>
    </row>
    <row r="133" spans="1:10" x14ac:dyDescent="0.2">
      <c r="B133" s="648"/>
      <c r="C133" s="648"/>
      <c r="D133" s="648"/>
      <c r="E133" s="648"/>
      <c r="F133" s="648"/>
    </row>
    <row r="134" spans="1:10" x14ac:dyDescent="0.2">
      <c r="B134" s="648"/>
      <c r="C134" s="648"/>
      <c r="D134" s="648"/>
      <c r="E134" s="648"/>
      <c r="F134" s="648"/>
    </row>
    <row r="135" spans="1:10" x14ac:dyDescent="0.2">
      <c r="B135" s="648"/>
      <c r="C135" s="648"/>
      <c r="D135" s="648"/>
      <c r="E135" s="648"/>
      <c r="F135" s="648"/>
    </row>
    <row r="136" spans="1:10" x14ac:dyDescent="0.2">
      <c r="B136" s="648"/>
      <c r="C136" s="648"/>
      <c r="D136" s="648"/>
      <c r="E136" s="648"/>
      <c r="F136" s="648"/>
    </row>
    <row r="137" spans="1:10" x14ac:dyDescent="0.2">
      <c r="B137" s="648"/>
      <c r="C137" s="648"/>
      <c r="D137" s="648"/>
      <c r="E137" s="648"/>
      <c r="F137" s="648"/>
    </row>
    <row r="138" spans="1:10" x14ac:dyDescent="0.2">
      <c r="B138" s="648"/>
      <c r="C138" s="648"/>
      <c r="D138" s="648"/>
      <c r="E138" s="648"/>
      <c r="F138" s="648"/>
    </row>
    <row r="139" spans="1:10" x14ac:dyDescent="0.2">
      <c r="B139" s="648"/>
      <c r="C139" s="648"/>
      <c r="D139" s="648"/>
      <c r="E139" s="648"/>
      <c r="F139" s="648"/>
    </row>
    <row r="140" spans="1:10" x14ac:dyDescent="0.2">
      <c r="B140" s="648"/>
      <c r="C140" s="648"/>
      <c r="D140" s="648"/>
      <c r="E140" s="648"/>
      <c r="F140" s="648"/>
    </row>
    <row r="141" spans="1:10" x14ac:dyDescent="0.2">
      <c r="B141" s="648"/>
      <c r="C141" s="648"/>
      <c r="D141" s="648"/>
      <c r="E141" s="648"/>
      <c r="F141" s="648"/>
    </row>
    <row r="142" spans="1:10" x14ac:dyDescent="0.2">
      <c r="B142" s="648"/>
      <c r="C142" s="648"/>
      <c r="D142" s="648"/>
      <c r="E142" s="648"/>
      <c r="F142" s="648"/>
    </row>
    <row r="143" spans="1:10" x14ac:dyDescent="0.2">
      <c r="B143" s="648"/>
      <c r="C143" s="648"/>
      <c r="D143" s="648"/>
      <c r="E143" s="648"/>
      <c r="F143" s="648"/>
    </row>
    <row r="144" spans="1:10" x14ac:dyDescent="0.2">
      <c r="B144" s="648"/>
      <c r="C144" s="648"/>
      <c r="D144" s="648"/>
      <c r="E144" s="648"/>
      <c r="F144" s="648"/>
    </row>
    <row r="145" spans="2:6" x14ac:dyDescent="0.2">
      <c r="B145" s="648"/>
      <c r="C145" s="648"/>
      <c r="D145" s="648"/>
      <c r="E145" s="648"/>
      <c r="F145" s="648"/>
    </row>
    <row r="146" spans="2:6" x14ac:dyDescent="0.2">
      <c r="B146" s="648"/>
      <c r="C146" s="648"/>
      <c r="D146" s="648"/>
      <c r="E146" s="648"/>
      <c r="F146" s="648"/>
    </row>
    <row r="147" spans="2:6" x14ac:dyDescent="0.2">
      <c r="B147" s="648"/>
      <c r="C147" s="648"/>
      <c r="D147" s="648"/>
      <c r="E147" s="648"/>
      <c r="F147" s="648"/>
    </row>
    <row r="148" spans="2:6" x14ac:dyDescent="0.2">
      <c r="B148" s="648"/>
      <c r="C148" s="648"/>
      <c r="D148" s="648"/>
      <c r="E148" s="648"/>
      <c r="F148" s="648"/>
    </row>
    <row r="149" spans="2:6" x14ac:dyDescent="0.2">
      <c r="B149" s="648"/>
      <c r="C149" s="648"/>
      <c r="D149" s="648"/>
      <c r="E149" s="648"/>
      <c r="F149" s="648"/>
    </row>
    <row r="150" spans="2:6" x14ac:dyDescent="0.2">
      <c r="B150" s="648"/>
      <c r="C150" s="648"/>
      <c r="D150" s="648"/>
      <c r="E150" s="648"/>
      <c r="F150" s="648"/>
    </row>
    <row r="151" spans="2:6" x14ac:dyDescent="0.2">
      <c r="B151" s="648"/>
      <c r="C151" s="648"/>
      <c r="D151" s="648"/>
      <c r="E151" s="648"/>
      <c r="F151" s="648"/>
    </row>
    <row r="152" spans="2:6" x14ac:dyDescent="0.2">
      <c r="B152" s="648"/>
      <c r="C152" s="648"/>
      <c r="D152" s="648"/>
      <c r="E152" s="648"/>
      <c r="F152" s="648"/>
    </row>
    <row r="153" spans="2:6" x14ac:dyDescent="0.2">
      <c r="B153" s="648"/>
      <c r="C153" s="648"/>
      <c r="D153" s="648"/>
      <c r="E153" s="648"/>
      <c r="F153" s="648"/>
    </row>
    <row r="154" spans="2:6" x14ac:dyDescent="0.2">
      <c r="B154" s="648"/>
      <c r="C154" s="648"/>
      <c r="D154" s="648"/>
      <c r="E154" s="648"/>
      <c r="F154" s="648"/>
    </row>
    <row r="155" spans="2:6" x14ac:dyDescent="0.2">
      <c r="B155" s="648"/>
      <c r="C155" s="648"/>
      <c r="D155" s="648"/>
      <c r="E155" s="648"/>
      <c r="F155" s="648"/>
    </row>
    <row r="156" spans="2:6" x14ac:dyDescent="0.2">
      <c r="B156" s="648"/>
      <c r="C156" s="648"/>
      <c r="D156" s="648"/>
      <c r="E156" s="648"/>
      <c r="F156" s="648"/>
    </row>
    <row r="157" spans="2:6" x14ac:dyDescent="0.2">
      <c r="B157" s="648"/>
      <c r="C157" s="648"/>
      <c r="D157" s="648"/>
      <c r="E157" s="648"/>
      <c r="F157" s="648"/>
    </row>
    <row r="158" spans="2:6" x14ac:dyDescent="0.2">
      <c r="B158" s="648"/>
      <c r="C158" s="648"/>
      <c r="D158" s="648"/>
      <c r="E158" s="648"/>
      <c r="F158" s="648"/>
    </row>
    <row r="159" spans="2:6" x14ac:dyDescent="0.2">
      <c r="B159" s="648"/>
      <c r="C159" s="648"/>
      <c r="D159" s="648"/>
      <c r="E159" s="648"/>
      <c r="F159" s="648"/>
    </row>
    <row r="160" spans="2:6" x14ac:dyDescent="0.2">
      <c r="B160" s="648"/>
      <c r="C160" s="648"/>
      <c r="D160" s="648"/>
      <c r="E160" s="648"/>
      <c r="F160" s="648"/>
    </row>
    <row r="161" spans="2:6" x14ac:dyDescent="0.2">
      <c r="B161" s="648"/>
      <c r="C161" s="648"/>
      <c r="D161" s="648"/>
      <c r="E161" s="648"/>
      <c r="F161" s="648"/>
    </row>
    <row r="162" spans="2:6" x14ac:dyDescent="0.2">
      <c r="B162" s="648"/>
      <c r="C162" s="648"/>
      <c r="D162" s="648"/>
      <c r="E162" s="648"/>
      <c r="F162" s="648"/>
    </row>
    <row r="163" spans="2:6" x14ac:dyDescent="0.2">
      <c r="B163" s="648"/>
      <c r="C163" s="648"/>
      <c r="D163" s="648"/>
      <c r="E163" s="648"/>
      <c r="F163" s="648"/>
    </row>
    <row r="164" spans="2:6" x14ac:dyDescent="0.2">
      <c r="B164" s="648"/>
      <c r="C164" s="648"/>
      <c r="D164" s="648"/>
      <c r="E164" s="648"/>
      <c r="F164" s="648"/>
    </row>
    <row r="165" spans="2:6" x14ac:dyDescent="0.2">
      <c r="B165" s="648"/>
      <c r="C165" s="648"/>
      <c r="D165" s="648"/>
      <c r="E165" s="648"/>
      <c r="F165" s="648"/>
    </row>
    <row r="166" spans="2:6" x14ac:dyDescent="0.2">
      <c r="B166" s="648"/>
      <c r="C166" s="648"/>
      <c r="D166" s="648"/>
      <c r="E166" s="648"/>
      <c r="F166" s="648"/>
    </row>
    <row r="167" spans="2:6" x14ac:dyDescent="0.2">
      <c r="B167" s="648"/>
      <c r="C167" s="648"/>
      <c r="D167" s="648"/>
      <c r="E167" s="648"/>
      <c r="F167" s="648"/>
    </row>
    <row r="168" spans="2:6" x14ac:dyDescent="0.2">
      <c r="B168" s="648"/>
      <c r="C168" s="648"/>
      <c r="D168" s="648"/>
      <c r="E168" s="648"/>
      <c r="F168" s="648"/>
    </row>
    <row r="169" spans="2:6" x14ac:dyDescent="0.2">
      <c r="B169" s="648"/>
      <c r="C169" s="648"/>
      <c r="D169" s="648"/>
      <c r="E169" s="648"/>
      <c r="F169" s="648"/>
    </row>
    <row r="170" spans="2:6" x14ac:dyDescent="0.2">
      <c r="B170" s="648"/>
      <c r="C170" s="648"/>
      <c r="D170" s="648"/>
      <c r="E170" s="648"/>
      <c r="F170" s="648"/>
    </row>
    <row r="171" spans="2:6" x14ac:dyDescent="0.2">
      <c r="B171" s="648"/>
      <c r="C171" s="648"/>
      <c r="D171" s="648"/>
      <c r="E171" s="648"/>
      <c r="F171" s="648"/>
    </row>
    <row r="172" spans="2:6" x14ac:dyDescent="0.2">
      <c r="B172" s="648"/>
      <c r="C172" s="648"/>
      <c r="D172" s="648"/>
      <c r="E172" s="648"/>
      <c r="F172" s="648"/>
    </row>
    <row r="173" spans="2:6" x14ac:dyDescent="0.2">
      <c r="B173" s="648"/>
      <c r="C173" s="648"/>
      <c r="D173" s="648"/>
      <c r="E173" s="648"/>
      <c r="F173" s="648"/>
    </row>
    <row r="174" spans="2:6" x14ac:dyDescent="0.2">
      <c r="B174" s="648"/>
      <c r="C174" s="648"/>
      <c r="D174" s="648"/>
      <c r="E174" s="648"/>
      <c r="F174" s="648"/>
    </row>
    <row r="175" spans="2:6" x14ac:dyDescent="0.2">
      <c r="B175" s="648"/>
      <c r="C175" s="648"/>
      <c r="D175" s="648"/>
      <c r="E175" s="648"/>
      <c r="F175" s="648"/>
    </row>
    <row r="176" spans="2:6" x14ac:dyDescent="0.2">
      <c r="B176" s="648"/>
      <c r="C176" s="648"/>
      <c r="D176" s="648"/>
      <c r="E176" s="648"/>
      <c r="F176" s="648"/>
    </row>
    <row r="177" spans="2:6" x14ac:dyDescent="0.2">
      <c r="B177" s="648"/>
      <c r="C177" s="648"/>
      <c r="D177" s="648"/>
      <c r="E177" s="648"/>
      <c r="F177" s="648"/>
    </row>
    <row r="178" spans="2:6" x14ac:dyDescent="0.2">
      <c r="B178" s="648"/>
      <c r="C178" s="648"/>
      <c r="D178" s="648"/>
      <c r="E178" s="648"/>
      <c r="F178" s="648"/>
    </row>
    <row r="179" spans="2:6" x14ac:dyDescent="0.2">
      <c r="B179" s="648"/>
      <c r="C179" s="648"/>
      <c r="D179" s="648"/>
      <c r="E179" s="648"/>
      <c r="F179" s="648"/>
    </row>
    <row r="180" spans="2:6" x14ac:dyDescent="0.2">
      <c r="B180" s="648"/>
      <c r="C180" s="648"/>
      <c r="D180" s="648"/>
      <c r="E180" s="648"/>
      <c r="F180" s="648"/>
    </row>
    <row r="181" spans="2:6" x14ac:dyDescent="0.2">
      <c r="B181" s="648"/>
      <c r="C181" s="648"/>
      <c r="D181" s="648"/>
      <c r="E181" s="648"/>
      <c r="F181" s="648"/>
    </row>
    <row r="182" spans="2:6" x14ac:dyDescent="0.2">
      <c r="B182" s="648"/>
      <c r="C182" s="648"/>
      <c r="D182" s="648"/>
      <c r="E182" s="648"/>
      <c r="F182" s="648"/>
    </row>
    <row r="183" spans="2:6" x14ac:dyDescent="0.2">
      <c r="B183" s="648"/>
      <c r="C183" s="648"/>
      <c r="D183" s="648"/>
      <c r="E183" s="648"/>
      <c r="F183" s="648"/>
    </row>
    <row r="184" spans="2:6" x14ac:dyDescent="0.2">
      <c r="B184" s="648"/>
      <c r="C184" s="648"/>
      <c r="D184" s="648"/>
      <c r="E184" s="648"/>
      <c r="F184" s="648"/>
    </row>
    <row r="185" spans="2:6" x14ac:dyDescent="0.2">
      <c r="B185" s="648"/>
      <c r="C185" s="648"/>
      <c r="D185" s="648"/>
      <c r="E185" s="648"/>
      <c r="F185" s="648"/>
    </row>
    <row r="186" spans="2:6" x14ac:dyDescent="0.2">
      <c r="B186" s="648"/>
      <c r="C186" s="648"/>
      <c r="D186" s="648"/>
      <c r="E186" s="648"/>
      <c r="F186" s="648"/>
    </row>
    <row r="187" spans="2:6" x14ac:dyDescent="0.2">
      <c r="B187" s="648"/>
      <c r="C187" s="648"/>
      <c r="D187" s="648"/>
      <c r="E187" s="648"/>
      <c r="F187" s="648"/>
    </row>
    <row r="188" spans="2:6" x14ac:dyDescent="0.2">
      <c r="B188" s="648"/>
      <c r="C188" s="648"/>
      <c r="D188" s="648"/>
      <c r="E188" s="648"/>
      <c r="F188" s="648"/>
    </row>
    <row r="189" spans="2:6" x14ac:dyDescent="0.2">
      <c r="B189" s="648"/>
      <c r="C189" s="648"/>
      <c r="D189" s="648"/>
      <c r="E189" s="648"/>
      <c r="F189" s="648"/>
    </row>
    <row r="190" spans="2:6" x14ac:dyDescent="0.2">
      <c r="B190" s="648"/>
      <c r="C190" s="648"/>
      <c r="D190" s="648"/>
      <c r="E190" s="648"/>
      <c r="F190" s="648"/>
    </row>
    <row r="191" spans="2:6" x14ac:dyDescent="0.2">
      <c r="B191" s="648"/>
      <c r="C191" s="648"/>
      <c r="D191" s="648"/>
      <c r="E191" s="648"/>
      <c r="F191" s="648"/>
    </row>
    <row r="192" spans="2:6" x14ac:dyDescent="0.2">
      <c r="B192" s="648"/>
      <c r="C192" s="648"/>
      <c r="D192" s="648"/>
      <c r="E192" s="648"/>
      <c r="F192" s="648"/>
    </row>
    <row r="193" spans="2:6" x14ac:dyDescent="0.2">
      <c r="B193" s="648"/>
      <c r="C193" s="648"/>
      <c r="D193" s="648"/>
      <c r="E193" s="648"/>
      <c r="F193" s="648"/>
    </row>
    <row r="194" spans="2:6" x14ac:dyDescent="0.2">
      <c r="B194" s="648"/>
      <c r="C194" s="648"/>
      <c r="D194" s="648"/>
      <c r="E194" s="648"/>
      <c r="F194" s="648"/>
    </row>
    <row r="195" spans="2:6" x14ac:dyDescent="0.2">
      <c r="B195" s="648"/>
      <c r="C195" s="648"/>
      <c r="D195" s="648"/>
      <c r="E195" s="648"/>
      <c r="F195" s="648"/>
    </row>
    <row r="196" spans="2:6" x14ac:dyDescent="0.2">
      <c r="B196" s="648"/>
      <c r="C196" s="648"/>
      <c r="D196" s="648"/>
      <c r="E196" s="648"/>
      <c r="F196" s="648"/>
    </row>
    <row r="197" spans="2:6" x14ac:dyDescent="0.2">
      <c r="B197" s="648"/>
      <c r="C197" s="648"/>
      <c r="D197" s="648"/>
      <c r="E197" s="648"/>
      <c r="F197" s="648"/>
    </row>
    <row r="198" spans="2:6" x14ac:dyDescent="0.2">
      <c r="B198" s="648"/>
      <c r="C198" s="648"/>
      <c r="D198" s="648"/>
      <c r="E198" s="648"/>
      <c r="F198" s="648"/>
    </row>
    <row r="199" spans="2:6" x14ac:dyDescent="0.2">
      <c r="B199" s="648"/>
      <c r="C199" s="648"/>
      <c r="D199" s="648"/>
      <c r="E199" s="648"/>
      <c r="F199" s="648"/>
    </row>
    <row r="200" spans="2:6" x14ac:dyDescent="0.2">
      <c r="B200" s="648"/>
      <c r="C200" s="648"/>
      <c r="D200" s="648"/>
      <c r="E200" s="648"/>
      <c r="F200" s="648"/>
    </row>
    <row r="201" spans="2:6" x14ac:dyDescent="0.2">
      <c r="B201" s="648"/>
      <c r="C201" s="648"/>
      <c r="D201" s="648"/>
      <c r="E201" s="648"/>
      <c r="F201" s="648"/>
    </row>
    <row r="202" spans="2:6" x14ac:dyDescent="0.2">
      <c r="B202" s="648"/>
      <c r="C202" s="648"/>
      <c r="D202" s="648"/>
      <c r="E202" s="648"/>
      <c r="F202" s="648"/>
    </row>
    <row r="203" spans="2:6" x14ac:dyDescent="0.2">
      <c r="B203" s="648"/>
      <c r="C203" s="648"/>
      <c r="D203" s="648"/>
      <c r="E203" s="648"/>
      <c r="F203" s="648"/>
    </row>
    <row r="204" spans="2:6" x14ac:dyDescent="0.2">
      <c r="B204" s="648"/>
      <c r="C204" s="648"/>
      <c r="D204" s="648"/>
      <c r="E204" s="648"/>
      <c r="F204" s="648"/>
    </row>
    <row r="205" spans="2:6" x14ac:dyDescent="0.2">
      <c r="B205" s="648"/>
      <c r="C205" s="648"/>
      <c r="D205" s="648"/>
      <c r="E205" s="648"/>
      <c r="F205" s="648"/>
    </row>
    <row r="206" spans="2:6" x14ac:dyDescent="0.2">
      <c r="B206" s="648"/>
      <c r="C206" s="648"/>
      <c r="D206" s="648"/>
      <c r="E206" s="648"/>
      <c r="F206" s="648"/>
    </row>
    <row r="207" spans="2:6" x14ac:dyDescent="0.2">
      <c r="B207" s="648"/>
      <c r="C207" s="648"/>
      <c r="D207" s="648"/>
      <c r="E207" s="648"/>
      <c r="F207" s="648"/>
    </row>
    <row r="208" spans="2:6" x14ac:dyDescent="0.2">
      <c r="B208" s="648"/>
      <c r="C208" s="648"/>
      <c r="D208" s="648"/>
      <c r="E208" s="648"/>
      <c r="F208" s="648"/>
    </row>
    <row r="209" spans="2:6" x14ac:dyDescent="0.2">
      <c r="B209" s="648"/>
      <c r="C209" s="648"/>
      <c r="D209" s="648"/>
      <c r="E209" s="648"/>
      <c r="F209" s="648"/>
    </row>
    <row r="210" spans="2:6" x14ac:dyDescent="0.2">
      <c r="B210" s="648"/>
      <c r="C210" s="648"/>
      <c r="D210" s="648"/>
      <c r="E210" s="648"/>
      <c r="F210" s="648"/>
    </row>
    <row r="211" spans="2:6" x14ac:dyDescent="0.2">
      <c r="B211" s="648"/>
      <c r="C211" s="648"/>
      <c r="D211" s="648"/>
      <c r="E211" s="648"/>
      <c r="F211" s="648"/>
    </row>
    <row r="212" spans="2:6" x14ac:dyDescent="0.2">
      <c r="B212" s="648"/>
      <c r="C212" s="648"/>
      <c r="D212" s="648"/>
      <c r="E212" s="648"/>
      <c r="F212" s="648"/>
    </row>
    <row r="213" spans="2:6" x14ac:dyDescent="0.2">
      <c r="B213" s="648"/>
      <c r="C213" s="648"/>
      <c r="D213" s="648"/>
      <c r="E213" s="648"/>
      <c r="F213" s="648"/>
    </row>
    <row r="214" spans="2:6" x14ac:dyDescent="0.2">
      <c r="B214" s="648"/>
      <c r="C214" s="648"/>
      <c r="D214" s="648"/>
      <c r="E214" s="648"/>
      <c r="F214" s="648"/>
    </row>
    <row r="215" spans="2:6" x14ac:dyDescent="0.2">
      <c r="B215" s="648"/>
      <c r="C215" s="648"/>
      <c r="D215" s="648"/>
      <c r="E215" s="648"/>
      <c r="F215" s="648"/>
    </row>
    <row r="216" spans="2:6" x14ac:dyDescent="0.2">
      <c r="B216" s="648"/>
      <c r="C216" s="648"/>
      <c r="D216" s="648"/>
      <c r="E216" s="648"/>
      <c r="F216" s="648"/>
    </row>
    <row r="217" spans="2:6" x14ac:dyDescent="0.2">
      <c r="B217" s="648"/>
      <c r="C217" s="648"/>
      <c r="D217" s="648"/>
      <c r="E217" s="648"/>
      <c r="F217" s="648"/>
    </row>
    <row r="218" spans="2:6" x14ac:dyDescent="0.2">
      <c r="B218" s="648"/>
      <c r="C218" s="648"/>
      <c r="D218" s="648"/>
      <c r="E218" s="648"/>
      <c r="F218" s="648"/>
    </row>
    <row r="219" spans="2:6" x14ac:dyDescent="0.2">
      <c r="B219" s="648"/>
      <c r="C219" s="648"/>
      <c r="D219" s="648"/>
      <c r="E219" s="648"/>
      <c r="F219" s="648"/>
    </row>
    <row r="220" spans="2:6" x14ac:dyDescent="0.2">
      <c r="B220" s="648"/>
      <c r="C220" s="648"/>
      <c r="D220" s="648"/>
      <c r="E220" s="648"/>
      <c r="F220" s="648"/>
    </row>
    <row r="221" spans="2:6" x14ac:dyDescent="0.2">
      <c r="B221" s="648"/>
      <c r="C221" s="648"/>
      <c r="D221" s="648"/>
      <c r="E221" s="648"/>
      <c r="F221" s="648"/>
    </row>
    <row r="222" spans="2:6" x14ac:dyDescent="0.2">
      <c r="B222" s="648"/>
      <c r="C222" s="648"/>
      <c r="D222" s="648"/>
      <c r="E222" s="648"/>
      <c r="F222" s="648"/>
    </row>
    <row r="223" spans="2:6" x14ac:dyDescent="0.2">
      <c r="B223" s="648"/>
      <c r="C223" s="648"/>
      <c r="D223" s="648"/>
      <c r="E223" s="648"/>
      <c r="F223" s="648"/>
    </row>
    <row r="224" spans="2:6" x14ac:dyDescent="0.2">
      <c r="B224" s="648"/>
      <c r="C224" s="648"/>
      <c r="D224" s="648"/>
      <c r="E224" s="648"/>
      <c r="F224" s="648"/>
    </row>
    <row r="225" spans="2:6" x14ac:dyDescent="0.2">
      <c r="B225" s="648"/>
      <c r="C225" s="648"/>
      <c r="D225" s="648"/>
      <c r="E225" s="648"/>
      <c r="F225" s="648"/>
    </row>
    <row r="226" spans="2:6" x14ac:dyDescent="0.2">
      <c r="B226" s="648"/>
      <c r="C226" s="648"/>
      <c r="D226" s="648"/>
      <c r="E226" s="648"/>
      <c r="F226" s="648"/>
    </row>
    <row r="227" spans="2:6" x14ac:dyDescent="0.2">
      <c r="B227" s="648"/>
      <c r="C227" s="648"/>
      <c r="D227" s="648"/>
      <c r="E227" s="648"/>
      <c r="F227" s="648"/>
    </row>
    <row r="228" spans="2:6" x14ac:dyDescent="0.2">
      <c r="B228" s="648"/>
      <c r="C228" s="648"/>
      <c r="D228" s="648"/>
      <c r="E228" s="648"/>
      <c r="F228" s="648"/>
    </row>
    <row r="229" spans="2:6" x14ac:dyDescent="0.2">
      <c r="B229" s="648"/>
      <c r="C229" s="648"/>
      <c r="D229" s="648"/>
      <c r="E229" s="648"/>
      <c r="F229" s="648"/>
    </row>
    <row r="230" spans="2:6" x14ac:dyDescent="0.2">
      <c r="B230" s="648"/>
      <c r="C230" s="648"/>
      <c r="D230" s="648"/>
      <c r="E230" s="648"/>
      <c r="F230" s="648"/>
    </row>
    <row r="231" spans="2:6" x14ac:dyDescent="0.2">
      <c r="B231" s="648"/>
      <c r="C231" s="648"/>
      <c r="D231" s="648"/>
      <c r="E231" s="648"/>
      <c r="F231" s="648"/>
    </row>
    <row r="232" spans="2:6" x14ac:dyDescent="0.2">
      <c r="B232" s="648"/>
      <c r="C232" s="648"/>
      <c r="D232" s="648"/>
      <c r="E232" s="648"/>
      <c r="F232" s="648"/>
    </row>
    <row r="233" spans="2:6" x14ac:dyDescent="0.2">
      <c r="B233" s="648"/>
      <c r="C233" s="648"/>
      <c r="D233" s="648"/>
      <c r="E233" s="648"/>
      <c r="F233" s="648"/>
    </row>
    <row r="234" spans="2:6" x14ac:dyDescent="0.2">
      <c r="B234" s="648"/>
      <c r="C234" s="648"/>
      <c r="D234" s="648"/>
      <c r="E234" s="648"/>
      <c r="F234" s="648"/>
    </row>
    <row r="235" spans="2:6" x14ac:dyDescent="0.2">
      <c r="B235" s="648"/>
      <c r="C235" s="648"/>
      <c r="D235" s="648"/>
      <c r="E235" s="648"/>
      <c r="F235" s="648"/>
    </row>
    <row r="236" spans="2:6" x14ac:dyDescent="0.2">
      <c r="B236" s="648"/>
      <c r="C236" s="648"/>
      <c r="D236" s="648"/>
      <c r="E236" s="648"/>
      <c r="F236" s="648"/>
    </row>
    <row r="237" spans="2:6" x14ac:dyDescent="0.2">
      <c r="B237" s="648"/>
      <c r="C237" s="648"/>
      <c r="D237" s="648"/>
      <c r="E237" s="648"/>
      <c r="F237" s="648"/>
    </row>
    <row r="238" spans="2:6" x14ac:dyDescent="0.2">
      <c r="B238" s="648"/>
      <c r="C238" s="648"/>
      <c r="D238" s="648"/>
      <c r="E238" s="648"/>
      <c r="F238" s="648"/>
    </row>
    <row r="239" spans="2:6" x14ac:dyDescent="0.2">
      <c r="B239" s="648"/>
      <c r="C239" s="648"/>
      <c r="D239" s="648"/>
      <c r="E239" s="648"/>
      <c r="F239" s="648"/>
    </row>
    <row r="240" spans="2:6" x14ac:dyDescent="0.2">
      <c r="B240" s="648"/>
      <c r="C240" s="648"/>
      <c r="D240" s="648"/>
      <c r="E240" s="648"/>
      <c r="F240" s="648"/>
    </row>
    <row r="241" spans="2:6" x14ac:dyDescent="0.2">
      <c r="B241" s="648"/>
      <c r="C241" s="648"/>
      <c r="D241" s="648"/>
      <c r="E241" s="648"/>
      <c r="F241" s="648"/>
    </row>
    <row r="242" spans="2:6" x14ac:dyDescent="0.2">
      <c r="B242" s="648"/>
      <c r="C242" s="648"/>
      <c r="D242" s="648"/>
      <c r="E242" s="648"/>
      <c r="F242" s="648"/>
    </row>
    <row r="243" spans="2:6" x14ac:dyDescent="0.2">
      <c r="B243" s="648"/>
      <c r="C243" s="648"/>
      <c r="D243" s="648"/>
      <c r="E243" s="648"/>
      <c r="F243" s="648"/>
    </row>
    <row r="244" spans="2:6" x14ac:dyDescent="0.2">
      <c r="B244" s="648"/>
      <c r="C244" s="648"/>
      <c r="D244" s="648"/>
      <c r="E244" s="648"/>
      <c r="F244" s="648"/>
    </row>
    <row r="245" spans="2:6" x14ac:dyDescent="0.2">
      <c r="B245" s="648"/>
      <c r="C245" s="648"/>
      <c r="D245" s="648"/>
      <c r="E245" s="648"/>
      <c r="F245" s="648"/>
    </row>
    <row r="246" spans="2:6" x14ac:dyDescent="0.2">
      <c r="B246" s="648"/>
      <c r="C246" s="648"/>
      <c r="D246" s="648"/>
      <c r="E246" s="648"/>
      <c r="F246" s="648"/>
    </row>
    <row r="247" spans="2:6" x14ac:dyDescent="0.2">
      <c r="B247" s="648"/>
      <c r="C247" s="648"/>
      <c r="D247" s="648"/>
      <c r="E247" s="648"/>
      <c r="F247" s="648"/>
    </row>
    <row r="248" spans="2:6" x14ac:dyDescent="0.2">
      <c r="B248" s="648"/>
      <c r="C248" s="648"/>
      <c r="D248" s="648"/>
      <c r="E248" s="648"/>
      <c r="F248" s="648"/>
    </row>
    <row r="249" spans="2:6" x14ac:dyDescent="0.2">
      <c r="B249" s="648"/>
      <c r="C249" s="648"/>
      <c r="D249" s="648"/>
      <c r="E249" s="648"/>
      <c r="F249" s="648"/>
    </row>
    <row r="250" spans="2:6" x14ac:dyDescent="0.2">
      <c r="B250" s="648"/>
      <c r="C250" s="648"/>
      <c r="D250" s="648"/>
      <c r="E250" s="648"/>
      <c r="F250" s="648"/>
    </row>
    <row r="251" spans="2:6" x14ac:dyDescent="0.2">
      <c r="B251" s="648"/>
      <c r="C251" s="648"/>
      <c r="D251" s="648"/>
      <c r="E251" s="648"/>
      <c r="F251" s="648"/>
    </row>
    <row r="252" spans="2:6" x14ac:dyDescent="0.2">
      <c r="B252" s="648"/>
      <c r="C252" s="648"/>
      <c r="D252" s="648"/>
      <c r="E252" s="648"/>
      <c r="F252" s="648"/>
    </row>
    <row r="253" spans="2:6" x14ac:dyDescent="0.2">
      <c r="B253" s="648"/>
      <c r="C253" s="648"/>
      <c r="D253" s="648"/>
      <c r="E253" s="648"/>
      <c r="F253" s="648"/>
    </row>
    <row r="254" spans="2:6" x14ac:dyDescent="0.2">
      <c r="B254" s="648"/>
      <c r="C254" s="648"/>
      <c r="D254" s="648"/>
      <c r="E254" s="648"/>
      <c r="F254" s="648"/>
    </row>
    <row r="255" spans="2:6" x14ac:dyDescent="0.2">
      <c r="B255" s="648"/>
      <c r="C255" s="648"/>
      <c r="D255" s="648"/>
      <c r="E255" s="648"/>
      <c r="F255" s="648"/>
    </row>
    <row r="256" spans="2:6" x14ac:dyDescent="0.2">
      <c r="B256" s="648"/>
      <c r="C256" s="648"/>
      <c r="D256" s="648"/>
      <c r="E256" s="648"/>
      <c r="F256" s="648"/>
    </row>
    <row r="257" spans="2:6" x14ac:dyDescent="0.2">
      <c r="B257" s="648"/>
      <c r="C257" s="648"/>
      <c r="D257" s="648"/>
      <c r="E257" s="648"/>
      <c r="F257" s="648"/>
    </row>
    <row r="258" spans="2:6" x14ac:dyDescent="0.2">
      <c r="B258" s="648"/>
      <c r="C258" s="648"/>
      <c r="D258" s="648"/>
      <c r="E258" s="648"/>
      <c r="F258" s="648"/>
    </row>
    <row r="259" spans="2:6" x14ac:dyDescent="0.2">
      <c r="B259" s="648"/>
      <c r="C259" s="648"/>
      <c r="D259" s="648"/>
      <c r="E259" s="648"/>
      <c r="F259" s="648"/>
    </row>
    <row r="260" spans="2:6" x14ac:dyDescent="0.2">
      <c r="B260" s="648"/>
      <c r="C260" s="648"/>
      <c r="D260" s="648"/>
      <c r="E260" s="648"/>
      <c r="F260" s="648"/>
    </row>
    <row r="261" spans="2:6" x14ac:dyDescent="0.2">
      <c r="B261" s="648"/>
      <c r="C261" s="648"/>
      <c r="D261" s="648"/>
      <c r="E261" s="648"/>
      <c r="F261" s="648"/>
    </row>
    <row r="262" spans="2:6" x14ac:dyDescent="0.2">
      <c r="B262" s="648"/>
      <c r="C262" s="648"/>
      <c r="D262" s="648"/>
      <c r="E262" s="648"/>
      <c r="F262" s="648"/>
    </row>
    <row r="263" spans="2:6" x14ac:dyDescent="0.2">
      <c r="B263" s="648"/>
      <c r="C263" s="648"/>
      <c r="D263" s="648"/>
      <c r="E263" s="648"/>
      <c r="F263" s="648"/>
    </row>
    <row r="264" spans="2:6" x14ac:dyDescent="0.2">
      <c r="B264" s="648"/>
      <c r="C264" s="648"/>
      <c r="D264" s="648"/>
      <c r="E264" s="648"/>
      <c r="F264" s="648"/>
    </row>
    <row r="265" spans="2:6" x14ac:dyDescent="0.2">
      <c r="B265" s="648"/>
      <c r="C265" s="648"/>
      <c r="D265" s="648"/>
      <c r="E265" s="648"/>
      <c r="F265" s="648"/>
    </row>
    <row r="266" spans="2:6" x14ac:dyDescent="0.2">
      <c r="B266" s="648"/>
      <c r="C266" s="648"/>
      <c r="D266" s="648"/>
      <c r="E266" s="648"/>
      <c r="F266" s="648"/>
    </row>
    <row r="267" spans="2:6" x14ac:dyDescent="0.2">
      <c r="B267" s="648"/>
      <c r="C267" s="648"/>
      <c r="D267" s="648"/>
      <c r="E267" s="648"/>
      <c r="F267" s="648"/>
    </row>
    <row r="268" spans="2:6" x14ac:dyDescent="0.2">
      <c r="B268" s="648"/>
      <c r="C268" s="648"/>
      <c r="D268" s="648"/>
      <c r="E268" s="648"/>
      <c r="F268" s="648"/>
    </row>
    <row r="269" spans="2:6" x14ac:dyDescent="0.2">
      <c r="B269" s="648"/>
      <c r="C269" s="648"/>
      <c r="D269" s="648"/>
      <c r="E269" s="648"/>
      <c r="F269" s="648"/>
    </row>
    <row r="270" spans="2:6" x14ac:dyDescent="0.2">
      <c r="B270" s="648"/>
      <c r="C270" s="648"/>
      <c r="D270" s="648"/>
      <c r="E270" s="648"/>
      <c r="F270" s="648"/>
    </row>
    <row r="271" spans="2:6" x14ac:dyDescent="0.2">
      <c r="B271" s="648"/>
      <c r="C271" s="648"/>
      <c r="D271" s="648"/>
      <c r="E271" s="648"/>
      <c r="F271" s="648"/>
    </row>
    <row r="272" spans="2:6" x14ac:dyDescent="0.2">
      <c r="B272" s="648"/>
      <c r="C272" s="648"/>
      <c r="D272" s="648"/>
      <c r="E272" s="648"/>
      <c r="F272" s="648"/>
    </row>
    <row r="273" spans="2:6" x14ac:dyDescent="0.2">
      <c r="B273" s="648"/>
      <c r="C273" s="648"/>
      <c r="D273" s="648"/>
      <c r="E273" s="648"/>
      <c r="F273" s="648"/>
    </row>
    <row r="274" spans="2:6" x14ac:dyDescent="0.2">
      <c r="B274" s="648"/>
      <c r="C274" s="648"/>
      <c r="D274" s="648"/>
      <c r="E274" s="648"/>
      <c r="F274" s="648"/>
    </row>
    <row r="275" spans="2:6" x14ac:dyDescent="0.2">
      <c r="B275" s="648"/>
      <c r="C275" s="648"/>
      <c r="D275" s="648"/>
      <c r="E275" s="648"/>
      <c r="F275" s="648"/>
    </row>
    <row r="276" spans="2:6" x14ac:dyDescent="0.2">
      <c r="B276" s="648"/>
      <c r="C276" s="648"/>
      <c r="D276" s="648"/>
      <c r="E276" s="648"/>
      <c r="F276" s="648"/>
    </row>
    <row r="277" spans="2:6" x14ac:dyDescent="0.2">
      <c r="B277" s="648"/>
      <c r="C277" s="648"/>
      <c r="D277" s="648"/>
      <c r="E277" s="648"/>
      <c r="F277" s="648"/>
    </row>
    <row r="278" spans="2:6" x14ac:dyDescent="0.2">
      <c r="B278" s="648"/>
      <c r="C278" s="648"/>
      <c r="D278" s="648"/>
      <c r="E278" s="648"/>
      <c r="F278" s="648"/>
    </row>
    <row r="279" spans="2:6" x14ac:dyDescent="0.2">
      <c r="B279" s="648"/>
      <c r="C279" s="648"/>
      <c r="D279" s="648"/>
      <c r="E279" s="648"/>
      <c r="F279" s="648"/>
    </row>
    <row r="280" spans="2:6" x14ac:dyDescent="0.2">
      <c r="B280" s="648"/>
      <c r="C280" s="648"/>
      <c r="D280" s="648"/>
      <c r="E280" s="648"/>
      <c r="F280" s="648"/>
    </row>
    <row r="281" spans="2:6" x14ac:dyDescent="0.2">
      <c r="B281" s="648"/>
      <c r="C281" s="648"/>
      <c r="D281" s="648"/>
      <c r="E281" s="648"/>
      <c r="F281" s="648"/>
    </row>
    <row r="282" spans="2:6" x14ac:dyDescent="0.2">
      <c r="B282" s="648"/>
      <c r="C282" s="648"/>
      <c r="D282" s="648"/>
      <c r="E282" s="648"/>
      <c r="F282" s="648"/>
    </row>
    <row r="283" spans="2:6" x14ac:dyDescent="0.2">
      <c r="B283" s="648"/>
      <c r="C283" s="648"/>
      <c r="D283" s="648"/>
      <c r="E283" s="648"/>
      <c r="F283" s="648"/>
    </row>
    <row r="284" spans="2:6" x14ac:dyDescent="0.2">
      <c r="B284" s="648"/>
      <c r="C284" s="648"/>
      <c r="D284" s="648"/>
      <c r="E284" s="648"/>
      <c r="F284" s="648"/>
    </row>
    <row r="285" spans="2:6" x14ac:dyDescent="0.2">
      <c r="B285" s="648"/>
      <c r="C285" s="648"/>
      <c r="D285" s="648"/>
      <c r="E285" s="648"/>
      <c r="F285" s="648"/>
    </row>
    <row r="286" spans="2:6" x14ac:dyDescent="0.2">
      <c r="B286" s="648"/>
      <c r="C286" s="648"/>
      <c r="D286" s="648"/>
      <c r="E286" s="648"/>
      <c r="F286" s="648"/>
    </row>
    <row r="287" spans="2:6" x14ac:dyDescent="0.2">
      <c r="B287" s="648"/>
      <c r="C287" s="648"/>
      <c r="D287" s="648"/>
      <c r="E287" s="648"/>
      <c r="F287" s="648"/>
    </row>
    <row r="288" spans="2:6" x14ac:dyDescent="0.2">
      <c r="B288" s="648"/>
      <c r="C288" s="648"/>
      <c r="D288" s="648"/>
      <c r="E288" s="648"/>
      <c r="F288" s="648"/>
    </row>
    <row r="289" spans="2:6" x14ac:dyDescent="0.2">
      <c r="B289" s="648"/>
      <c r="C289" s="648"/>
      <c r="D289" s="648"/>
      <c r="E289" s="648"/>
      <c r="F289" s="648"/>
    </row>
    <row r="290" spans="2:6" x14ac:dyDescent="0.2">
      <c r="B290" s="648"/>
      <c r="C290" s="648"/>
      <c r="D290" s="648"/>
      <c r="E290" s="648"/>
      <c r="F290" s="648"/>
    </row>
    <row r="291" spans="2:6" x14ac:dyDescent="0.2">
      <c r="B291" s="648"/>
      <c r="C291" s="648"/>
      <c r="D291" s="648"/>
      <c r="E291" s="648"/>
      <c r="F291" s="648"/>
    </row>
    <row r="292" spans="2:6" x14ac:dyDescent="0.2">
      <c r="B292" s="648"/>
      <c r="C292" s="648"/>
      <c r="D292" s="648"/>
      <c r="E292" s="648"/>
      <c r="F292" s="648"/>
    </row>
    <row r="293" spans="2:6" x14ac:dyDescent="0.2">
      <c r="B293" s="648"/>
      <c r="C293" s="648"/>
      <c r="D293" s="648"/>
      <c r="E293" s="648"/>
      <c r="F293" s="648"/>
    </row>
    <row r="294" spans="2:6" x14ac:dyDescent="0.2">
      <c r="B294" s="648"/>
      <c r="C294" s="648"/>
      <c r="D294" s="648"/>
      <c r="E294" s="648"/>
      <c r="F294" s="648"/>
    </row>
    <row r="295" spans="2:6" x14ac:dyDescent="0.2">
      <c r="B295" s="648"/>
      <c r="C295" s="648"/>
      <c r="D295" s="648"/>
      <c r="E295" s="648"/>
      <c r="F295" s="648"/>
    </row>
    <row r="296" spans="2:6" x14ac:dyDescent="0.2">
      <c r="B296" s="648"/>
      <c r="C296" s="648"/>
      <c r="D296" s="648"/>
      <c r="E296" s="648"/>
      <c r="F296" s="648"/>
    </row>
    <row r="297" spans="2:6" x14ac:dyDescent="0.2">
      <c r="B297" s="648"/>
      <c r="C297" s="648"/>
      <c r="D297" s="648"/>
      <c r="E297" s="648"/>
      <c r="F297" s="648"/>
    </row>
    <row r="298" spans="2:6" x14ac:dyDescent="0.2">
      <c r="B298" s="648"/>
      <c r="C298" s="648"/>
      <c r="D298" s="648"/>
      <c r="E298" s="648"/>
      <c r="F298" s="648"/>
    </row>
    <row r="299" spans="2:6" x14ac:dyDescent="0.2">
      <c r="B299" s="648"/>
      <c r="C299" s="648"/>
      <c r="D299" s="648"/>
      <c r="E299" s="648"/>
      <c r="F299" s="648"/>
    </row>
    <row r="300" spans="2:6" x14ac:dyDescent="0.2">
      <c r="B300" s="648"/>
      <c r="C300" s="648"/>
      <c r="D300" s="648"/>
      <c r="E300" s="648"/>
      <c r="F300" s="648"/>
    </row>
    <row r="301" spans="2:6" x14ac:dyDescent="0.2">
      <c r="B301" s="648"/>
      <c r="C301" s="648"/>
      <c r="D301" s="648"/>
      <c r="E301" s="648"/>
      <c r="F301" s="648"/>
    </row>
    <row r="302" spans="2:6" x14ac:dyDescent="0.2">
      <c r="B302" s="648"/>
      <c r="C302" s="648"/>
      <c r="D302" s="648"/>
      <c r="E302" s="648"/>
      <c r="F302" s="648"/>
    </row>
    <row r="303" spans="2:6" x14ac:dyDescent="0.2">
      <c r="B303" s="648"/>
      <c r="C303" s="648"/>
      <c r="D303" s="648"/>
      <c r="E303" s="648"/>
      <c r="F303" s="648"/>
    </row>
    <row r="304" spans="2:6" x14ac:dyDescent="0.2">
      <c r="B304" s="648"/>
      <c r="C304" s="648"/>
      <c r="D304" s="648"/>
      <c r="E304" s="648"/>
      <c r="F304" s="648"/>
    </row>
    <row r="305" spans="2:6" x14ac:dyDescent="0.2">
      <c r="B305" s="648"/>
      <c r="C305" s="648"/>
      <c r="D305" s="648"/>
      <c r="E305" s="648"/>
      <c r="F305" s="648"/>
    </row>
    <row r="306" spans="2:6" x14ac:dyDescent="0.2">
      <c r="B306" s="648"/>
      <c r="C306" s="648"/>
      <c r="D306" s="648"/>
      <c r="E306" s="648"/>
      <c r="F306" s="648"/>
    </row>
    <row r="307" spans="2:6" x14ac:dyDescent="0.2">
      <c r="B307" s="648"/>
      <c r="C307" s="648"/>
      <c r="D307" s="648"/>
      <c r="E307" s="648"/>
      <c r="F307" s="648"/>
    </row>
    <row r="308" spans="2:6" x14ac:dyDescent="0.2">
      <c r="B308" s="648"/>
      <c r="C308" s="648"/>
      <c r="D308" s="648"/>
      <c r="E308" s="648"/>
      <c r="F308" s="648"/>
    </row>
    <row r="309" spans="2:6" x14ac:dyDescent="0.2">
      <c r="B309" s="648"/>
      <c r="C309" s="648"/>
      <c r="D309" s="648"/>
      <c r="E309" s="648"/>
      <c r="F309" s="648"/>
    </row>
    <row r="310" spans="2:6" x14ac:dyDescent="0.2">
      <c r="B310" s="648"/>
      <c r="C310" s="648"/>
      <c r="D310" s="648"/>
      <c r="E310" s="648"/>
      <c r="F310" s="648"/>
    </row>
    <row r="311" spans="2:6" x14ac:dyDescent="0.2">
      <c r="B311" s="648"/>
      <c r="C311" s="648"/>
      <c r="D311" s="648"/>
      <c r="E311" s="648"/>
      <c r="F311" s="648"/>
    </row>
    <row r="312" spans="2:6" x14ac:dyDescent="0.2">
      <c r="B312" s="648"/>
      <c r="C312" s="648"/>
      <c r="D312" s="648"/>
      <c r="E312" s="648"/>
      <c r="F312" s="648"/>
    </row>
    <row r="313" spans="2:6" x14ac:dyDescent="0.2">
      <c r="B313" s="648"/>
      <c r="C313" s="648"/>
      <c r="D313" s="648"/>
      <c r="E313" s="648"/>
      <c r="F313" s="648"/>
    </row>
    <row r="314" spans="2:6" x14ac:dyDescent="0.2">
      <c r="B314" s="648"/>
      <c r="C314" s="648"/>
      <c r="D314" s="648"/>
      <c r="E314" s="648"/>
      <c r="F314" s="648"/>
    </row>
    <row r="315" spans="2:6" x14ac:dyDescent="0.2">
      <c r="B315" s="648"/>
      <c r="C315" s="648"/>
      <c r="D315" s="648"/>
      <c r="E315" s="648"/>
      <c r="F315" s="648"/>
    </row>
    <row r="316" spans="2:6" x14ac:dyDescent="0.2">
      <c r="B316" s="648"/>
      <c r="C316" s="648"/>
      <c r="D316" s="648"/>
      <c r="E316" s="648"/>
      <c r="F316" s="648"/>
    </row>
    <row r="317" spans="2:6" x14ac:dyDescent="0.2">
      <c r="B317" s="648"/>
      <c r="C317" s="648"/>
      <c r="D317" s="648"/>
      <c r="E317" s="648"/>
      <c r="F317" s="648"/>
    </row>
    <row r="318" spans="2:6" x14ac:dyDescent="0.2">
      <c r="B318" s="648"/>
      <c r="C318" s="648"/>
      <c r="D318" s="648"/>
      <c r="E318" s="648"/>
      <c r="F318" s="648"/>
    </row>
    <row r="319" spans="2:6" x14ac:dyDescent="0.2">
      <c r="B319" s="648"/>
      <c r="C319" s="648"/>
      <c r="D319" s="648"/>
      <c r="E319" s="648"/>
      <c r="F319" s="648"/>
    </row>
    <row r="320" spans="2:6" x14ac:dyDescent="0.2">
      <c r="B320" s="648"/>
      <c r="C320" s="648"/>
      <c r="D320" s="648"/>
      <c r="E320" s="648"/>
      <c r="F320" s="648"/>
    </row>
    <row r="321" spans="2:6" x14ac:dyDescent="0.2">
      <c r="B321" s="648"/>
      <c r="C321" s="648"/>
      <c r="D321" s="648"/>
      <c r="E321" s="648"/>
      <c r="F321" s="648"/>
    </row>
    <row r="322" spans="2:6" x14ac:dyDescent="0.2">
      <c r="B322" s="648"/>
      <c r="C322" s="648"/>
      <c r="D322" s="648"/>
      <c r="E322" s="648"/>
      <c r="F322" s="648"/>
    </row>
    <row r="323" spans="2:6" x14ac:dyDescent="0.2">
      <c r="B323" s="648"/>
      <c r="C323" s="648"/>
      <c r="D323" s="648"/>
      <c r="E323" s="648"/>
      <c r="F323" s="648"/>
    </row>
    <row r="324" spans="2:6" x14ac:dyDescent="0.2">
      <c r="B324" s="648"/>
      <c r="C324" s="648"/>
      <c r="D324" s="648"/>
      <c r="E324" s="648"/>
      <c r="F324" s="648"/>
    </row>
    <row r="325" spans="2:6" x14ac:dyDescent="0.2">
      <c r="B325" s="648"/>
      <c r="C325" s="648"/>
      <c r="D325" s="648"/>
      <c r="E325" s="648"/>
      <c r="F325" s="648"/>
    </row>
    <row r="326" spans="2:6" x14ac:dyDescent="0.2">
      <c r="B326" s="648"/>
      <c r="C326" s="648"/>
      <c r="D326" s="648"/>
      <c r="E326" s="648"/>
      <c r="F326" s="648"/>
    </row>
    <row r="327" spans="2:6" x14ac:dyDescent="0.2">
      <c r="B327" s="648"/>
      <c r="C327" s="648"/>
      <c r="D327" s="648"/>
      <c r="E327" s="648"/>
      <c r="F327" s="648"/>
    </row>
    <row r="328" spans="2:6" x14ac:dyDescent="0.2">
      <c r="B328" s="648"/>
      <c r="C328" s="648"/>
      <c r="D328" s="648"/>
      <c r="E328" s="648"/>
      <c r="F328" s="648"/>
    </row>
    <row r="329" spans="2:6" x14ac:dyDescent="0.2">
      <c r="B329" s="648"/>
      <c r="C329" s="648"/>
      <c r="D329" s="648"/>
      <c r="E329" s="648"/>
      <c r="F329" s="648"/>
    </row>
    <row r="330" spans="2:6" x14ac:dyDescent="0.2">
      <c r="B330" s="648"/>
      <c r="C330" s="648"/>
      <c r="D330" s="648"/>
      <c r="E330" s="648"/>
      <c r="F330" s="648"/>
    </row>
    <row r="331" spans="2:6" x14ac:dyDescent="0.2">
      <c r="B331" s="648"/>
      <c r="C331" s="648"/>
      <c r="D331" s="648"/>
      <c r="E331" s="648"/>
      <c r="F331" s="648"/>
    </row>
    <row r="332" spans="2:6" x14ac:dyDescent="0.2">
      <c r="B332" s="648"/>
      <c r="C332" s="648"/>
      <c r="D332" s="648"/>
      <c r="E332" s="648"/>
      <c r="F332" s="648"/>
    </row>
    <row r="333" spans="2:6" x14ac:dyDescent="0.2">
      <c r="B333" s="648"/>
      <c r="C333" s="648"/>
      <c r="D333" s="648"/>
      <c r="E333" s="648"/>
      <c r="F333" s="648"/>
    </row>
    <row r="334" spans="2:6" x14ac:dyDescent="0.2">
      <c r="B334" s="648"/>
      <c r="C334" s="648"/>
      <c r="D334" s="648"/>
      <c r="E334" s="648"/>
      <c r="F334" s="648"/>
    </row>
    <row r="335" spans="2:6" x14ac:dyDescent="0.2">
      <c r="B335" s="648"/>
      <c r="C335" s="648"/>
      <c r="D335" s="648"/>
      <c r="E335" s="648"/>
      <c r="F335" s="648"/>
    </row>
    <row r="336" spans="2:6" x14ac:dyDescent="0.2">
      <c r="B336" s="648"/>
      <c r="C336" s="648"/>
      <c r="D336" s="648"/>
      <c r="E336" s="648"/>
      <c r="F336" s="648"/>
    </row>
    <row r="337" spans="2:6" x14ac:dyDescent="0.2">
      <c r="B337" s="648"/>
      <c r="C337" s="648"/>
      <c r="D337" s="648"/>
      <c r="E337" s="648"/>
      <c r="F337" s="648"/>
    </row>
    <row r="338" spans="2:6" x14ac:dyDescent="0.2">
      <c r="B338" s="648"/>
      <c r="C338" s="648"/>
      <c r="D338" s="648"/>
      <c r="E338" s="648"/>
      <c r="F338" s="648"/>
    </row>
    <row r="339" spans="2:6" x14ac:dyDescent="0.2">
      <c r="B339" s="648"/>
      <c r="C339" s="648"/>
      <c r="D339" s="648"/>
      <c r="E339" s="648"/>
      <c r="F339" s="648"/>
    </row>
    <row r="340" spans="2:6" x14ac:dyDescent="0.2">
      <c r="B340" s="648"/>
      <c r="C340" s="648"/>
      <c r="D340" s="648"/>
      <c r="E340" s="648"/>
      <c r="F340" s="648"/>
    </row>
    <row r="341" spans="2:6" x14ac:dyDescent="0.2">
      <c r="B341" s="648"/>
      <c r="C341" s="648"/>
      <c r="D341" s="648"/>
      <c r="E341" s="648"/>
      <c r="F341" s="648"/>
    </row>
    <row r="342" spans="2:6" x14ac:dyDescent="0.2">
      <c r="B342" s="648"/>
      <c r="C342" s="648"/>
      <c r="D342" s="648"/>
      <c r="E342" s="648"/>
      <c r="F342" s="648"/>
    </row>
    <row r="343" spans="2:6" x14ac:dyDescent="0.2">
      <c r="B343" s="648"/>
      <c r="C343" s="648"/>
      <c r="D343" s="648"/>
      <c r="E343" s="648"/>
      <c r="F343" s="648"/>
    </row>
    <row r="344" spans="2:6" x14ac:dyDescent="0.2">
      <c r="B344" s="648"/>
      <c r="C344" s="648"/>
      <c r="D344" s="648"/>
      <c r="E344" s="648"/>
      <c r="F344" s="648"/>
    </row>
    <row r="345" spans="2:6" x14ac:dyDescent="0.2">
      <c r="B345" s="648"/>
      <c r="C345" s="648"/>
      <c r="D345" s="648"/>
      <c r="E345" s="648"/>
      <c r="F345" s="648"/>
    </row>
    <row r="346" spans="2:6" x14ac:dyDescent="0.2">
      <c r="B346" s="648"/>
      <c r="C346" s="648"/>
      <c r="D346" s="648"/>
      <c r="E346" s="648"/>
      <c r="F346" s="648"/>
    </row>
    <row r="347" spans="2:6" x14ac:dyDescent="0.2">
      <c r="B347" s="648"/>
      <c r="C347" s="648"/>
      <c r="D347" s="648"/>
      <c r="E347" s="648"/>
      <c r="F347" s="648"/>
    </row>
    <row r="348" spans="2:6" x14ac:dyDescent="0.2">
      <c r="B348" s="648"/>
      <c r="C348" s="648"/>
      <c r="D348" s="648"/>
      <c r="E348" s="648"/>
      <c r="F348" s="648"/>
    </row>
    <row r="349" spans="2:6" x14ac:dyDescent="0.2">
      <c r="B349" s="648"/>
      <c r="C349" s="648"/>
      <c r="D349" s="648"/>
      <c r="E349" s="648"/>
      <c r="F349" s="648"/>
    </row>
    <row r="350" spans="2:6" x14ac:dyDescent="0.2">
      <c r="B350" s="648"/>
      <c r="C350" s="648"/>
      <c r="D350" s="648"/>
      <c r="E350" s="648"/>
      <c r="F350" s="648"/>
    </row>
    <row r="351" spans="2:6" x14ac:dyDescent="0.2">
      <c r="B351" s="648"/>
      <c r="C351" s="648"/>
      <c r="D351" s="648"/>
      <c r="E351" s="648"/>
      <c r="F351" s="648"/>
    </row>
    <row r="352" spans="2:6" x14ac:dyDescent="0.2">
      <c r="B352" s="648"/>
      <c r="C352" s="648"/>
      <c r="D352" s="648"/>
      <c r="E352" s="648"/>
      <c r="F352" s="648"/>
    </row>
    <row r="353" spans="2:6" x14ac:dyDescent="0.2">
      <c r="B353" s="648"/>
      <c r="C353" s="648"/>
      <c r="D353" s="648"/>
      <c r="E353" s="648"/>
      <c r="F353" s="648"/>
    </row>
    <row r="354" spans="2:6" x14ac:dyDescent="0.2">
      <c r="B354" s="648"/>
      <c r="C354" s="648"/>
      <c r="D354" s="648"/>
      <c r="E354" s="648"/>
      <c r="F354" s="648"/>
    </row>
    <row r="355" spans="2:6" x14ac:dyDescent="0.2">
      <c r="B355" s="648"/>
      <c r="C355" s="648"/>
      <c r="D355" s="648"/>
      <c r="E355" s="648"/>
      <c r="F355" s="648"/>
    </row>
    <row r="356" spans="2:6" x14ac:dyDescent="0.2">
      <c r="B356" s="648"/>
      <c r="C356" s="648"/>
      <c r="D356" s="648"/>
      <c r="E356" s="648"/>
      <c r="F356" s="648"/>
    </row>
    <row r="357" spans="2:6" x14ac:dyDescent="0.2">
      <c r="B357" s="648"/>
      <c r="C357" s="648"/>
      <c r="D357" s="648"/>
      <c r="E357" s="648"/>
      <c r="F357" s="648"/>
    </row>
    <row r="358" spans="2:6" x14ac:dyDescent="0.2">
      <c r="B358" s="648"/>
      <c r="C358" s="648"/>
      <c r="D358" s="648"/>
      <c r="E358" s="648"/>
      <c r="F358" s="648"/>
    </row>
    <row r="359" spans="2:6" x14ac:dyDescent="0.2">
      <c r="B359" s="648"/>
      <c r="C359" s="648"/>
      <c r="D359" s="648"/>
      <c r="E359" s="648"/>
      <c r="F359" s="648"/>
    </row>
    <row r="360" spans="2:6" x14ac:dyDescent="0.2">
      <c r="B360" s="648"/>
      <c r="C360" s="648"/>
      <c r="D360" s="648"/>
      <c r="E360" s="648"/>
      <c r="F360" s="648"/>
    </row>
    <row r="361" spans="2:6" x14ac:dyDescent="0.2">
      <c r="B361" s="648"/>
      <c r="C361" s="648"/>
      <c r="D361" s="648"/>
      <c r="E361" s="648"/>
      <c r="F361" s="648"/>
    </row>
    <row r="362" spans="2:6" x14ac:dyDescent="0.2">
      <c r="B362" s="648"/>
      <c r="C362" s="648"/>
      <c r="D362" s="648"/>
      <c r="E362" s="648"/>
      <c r="F362" s="648"/>
    </row>
    <row r="363" spans="2:6" x14ac:dyDescent="0.2">
      <c r="B363" s="648"/>
      <c r="C363" s="648"/>
      <c r="D363" s="648"/>
      <c r="E363" s="648"/>
      <c r="F363" s="648"/>
    </row>
    <row r="364" spans="2:6" x14ac:dyDescent="0.2">
      <c r="B364" s="648"/>
      <c r="C364" s="648"/>
      <c r="D364" s="648"/>
      <c r="E364" s="648"/>
      <c r="F364" s="648"/>
    </row>
    <row r="365" spans="2:6" x14ac:dyDescent="0.2">
      <c r="B365" s="648"/>
      <c r="C365" s="648"/>
      <c r="D365" s="648"/>
      <c r="E365" s="648"/>
      <c r="F365" s="648"/>
    </row>
    <row r="366" spans="2:6" x14ac:dyDescent="0.2">
      <c r="B366" s="648"/>
      <c r="C366" s="648"/>
      <c r="D366" s="648"/>
      <c r="E366" s="648"/>
      <c r="F366" s="648"/>
    </row>
    <row r="367" spans="2:6" x14ac:dyDescent="0.2">
      <c r="B367" s="648"/>
      <c r="C367" s="648"/>
      <c r="D367" s="648"/>
      <c r="E367" s="648"/>
      <c r="F367" s="648"/>
    </row>
    <row r="368" spans="2:6" x14ac:dyDescent="0.2">
      <c r="B368" s="648"/>
      <c r="C368" s="648"/>
      <c r="D368" s="648"/>
      <c r="E368" s="648"/>
      <c r="F368" s="648"/>
    </row>
    <row r="369" spans="2:6" x14ac:dyDescent="0.2">
      <c r="B369" s="648"/>
      <c r="C369" s="648"/>
      <c r="D369" s="648"/>
      <c r="E369" s="648"/>
      <c r="F369" s="648"/>
    </row>
    <row r="370" spans="2:6" x14ac:dyDescent="0.2">
      <c r="B370" s="648"/>
      <c r="C370" s="648"/>
      <c r="D370" s="648"/>
      <c r="E370" s="648"/>
      <c r="F370" s="648"/>
    </row>
    <row r="371" spans="2:6" x14ac:dyDescent="0.2">
      <c r="B371" s="648"/>
      <c r="C371" s="648"/>
      <c r="D371" s="648"/>
      <c r="E371" s="648"/>
      <c r="F371" s="648"/>
    </row>
    <row r="372" spans="2:6" x14ac:dyDescent="0.2">
      <c r="B372" s="648"/>
      <c r="C372" s="648"/>
      <c r="D372" s="648"/>
      <c r="E372" s="648"/>
      <c r="F372" s="648"/>
    </row>
    <row r="373" spans="2:6" x14ac:dyDescent="0.2">
      <c r="B373" s="648"/>
      <c r="C373" s="648"/>
      <c r="D373" s="648"/>
      <c r="E373" s="648"/>
      <c r="F373" s="648"/>
    </row>
    <row r="374" spans="2:6" x14ac:dyDescent="0.2">
      <c r="B374" s="648"/>
      <c r="C374" s="648"/>
      <c r="D374" s="648"/>
      <c r="E374" s="648"/>
      <c r="F374" s="648"/>
    </row>
    <row r="375" spans="2:6" x14ac:dyDescent="0.2">
      <c r="B375" s="648"/>
      <c r="C375" s="648"/>
      <c r="D375" s="648"/>
      <c r="E375" s="648"/>
      <c r="F375" s="648"/>
    </row>
    <row r="376" spans="2:6" x14ac:dyDescent="0.2">
      <c r="B376" s="648"/>
      <c r="C376" s="648"/>
      <c r="D376" s="648"/>
      <c r="E376" s="648"/>
      <c r="F376" s="648"/>
    </row>
    <row r="377" spans="2:6" x14ac:dyDescent="0.2">
      <c r="B377" s="648"/>
      <c r="C377" s="648"/>
      <c r="D377" s="648"/>
      <c r="E377" s="648"/>
      <c r="F377" s="648"/>
    </row>
    <row r="378" spans="2:6" x14ac:dyDescent="0.2">
      <c r="B378" s="648"/>
      <c r="C378" s="648"/>
      <c r="D378" s="648"/>
      <c r="E378" s="648"/>
      <c r="F378" s="648"/>
    </row>
    <row r="379" spans="2:6" x14ac:dyDescent="0.2">
      <c r="B379" s="648"/>
      <c r="C379" s="648"/>
      <c r="D379" s="648"/>
      <c r="E379" s="648"/>
      <c r="F379" s="648"/>
    </row>
    <row r="380" spans="2:6" x14ac:dyDescent="0.2">
      <c r="B380" s="648"/>
      <c r="C380" s="648"/>
      <c r="D380" s="648"/>
      <c r="E380" s="648"/>
      <c r="F380" s="648"/>
    </row>
    <row r="381" spans="2:6" x14ac:dyDescent="0.2">
      <c r="B381" s="648"/>
      <c r="C381" s="648"/>
      <c r="D381" s="648"/>
      <c r="E381" s="648"/>
      <c r="F381" s="648"/>
    </row>
    <row r="382" spans="2:6" x14ac:dyDescent="0.2">
      <c r="B382" s="648"/>
      <c r="C382" s="648"/>
      <c r="D382" s="648"/>
      <c r="E382" s="648"/>
      <c r="F382" s="648"/>
    </row>
    <row r="383" spans="2:6" x14ac:dyDescent="0.2">
      <c r="B383" s="648"/>
      <c r="C383" s="648"/>
      <c r="D383" s="648"/>
      <c r="E383" s="648"/>
      <c r="F383" s="648"/>
    </row>
    <row r="384" spans="2:6" x14ac:dyDescent="0.2">
      <c r="B384" s="648"/>
      <c r="C384" s="648"/>
      <c r="D384" s="648"/>
      <c r="E384" s="648"/>
      <c r="F384" s="648"/>
    </row>
    <row r="385" spans="2:6" x14ac:dyDescent="0.2">
      <c r="B385" s="648"/>
      <c r="C385" s="648"/>
      <c r="D385" s="648"/>
      <c r="E385" s="648"/>
      <c r="F385" s="648"/>
    </row>
    <row r="386" spans="2:6" x14ac:dyDescent="0.2">
      <c r="B386" s="648"/>
      <c r="C386" s="648"/>
      <c r="D386" s="648"/>
      <c r="E386" s="648"/>
      <c r="F386" s="648"/>
    </row>
    <row r="387" spans="2:6" x14ac:dyDescent="0.2">
      <c r="B387" s="648"/>
      <c r="C387" s="648"/>
      <c r="D387" s="648"/>
      <c r="E387" s="648"/>
      <c r="F387" s="648"/>
    </row>
    <row r="388" spans="2:6" x14ac:dyDescent="0.2">
      <c r="B388" s="648"/>
      <c r="C388" s="648"/>
      <c r="D388" s="648"/>
      <c r="E388" s="648"/>
      <c r="F388" s="648"/>
    </row>
    <row r="389" spans="2:6" x14ac:dyDescent="0.2">
      <c r="B389" s="648"/>
      <c r="C389" s="648"/>
      <c r="D389" s="648"/>
      <c r="E389" s="648"/>
      <c r="F389" s="648"/>
    </row>
    <row r="390" spans="2:6" x14ac:dyDescent="0.2">
      <c r="B390" s="648"/>
      <c r="C390" s="648"/>
      <c r="D390" s="648"/>
      <c r="E390" s="648"/>
      <c r="F390" s="648"/>
    </row>
    <row r="391" spans="2:6" x14ac:dyDescent="0.2">
      <c r="B391" s="648"/>
      <c r="C391" s="648"/>
      <c r="D391" s="648"/>
      <c r="E391" s="648"/>
      <c r="F391" s="648"/>
    </row>
    <row r="392" spans="2:6" x14ac:dyDescent="0.2">
      <c r="B392" s="648"/>
      <c r="C392" s="648"/>
      <c r="D392" s="648"/>
      <c r="E392" s="648"/>
      <c r="F392" s="648"/>
    </row>
    <row r="393" spans="2:6" x14ac:dyDescent="0.2">
      <c r="B393" s="648"/>
      <c r="C393" s="648"/>
      <c r="D393" s="648"/>
      <c r="E393" s="648"/>
      <c r="F393" s="648"/>
    </row>
    <row r="394" spans="2:6" x14ac:dyDescent="0.2">
      <c r="B394" s="648"/>
      <c r="C394" s="648"/>
      <c r="D394" s="648"/>
      <c r="E394" s="648"/>
      <c r="F394" s="648"/>
    </row>
    <row r="395" spans="2:6" x14ac:dyDescent="0.2">
      <c r="B395" s="648"/>
      <c r="C395" s="648"/>
      <c r="D395" s="648"/>
      <c r="E395" s="648"/>
      <c r="F395" s="648"/>
    </row>
    <row r="396" spans="2:6" x14ac:dyDescent="0.2">
      <c r="B396" s="648"/>
      <c r="C396" s="648"/>
      <c r="D396" s="648"/>
      <c r="E396" s="648"/>
      <c r="F396" s="648"/>
    </row>
    <row r="397" spans="2:6" x14ac:dyDescent="0.2">
      <c r="B397" s="648"/>
      <c r="C397" s="648"/>
      <c r="D397" s="648"/>
      <c r="E397" s="648"/>
      <c r="F397" s="648"/>
    </row>
    <row r="398" spans="2:6" x14ac:dyDescent="0.2">
      <c r="B398" s="648"/>
      <c r="C398" s="648"/>
      <c r="D398" s="648"/>
      <c r="E398" s="648"/>
      <c r="F398" s="648"/>
    </row>
    <row r="399" spans="2:6" x14ac:dyDescent="0.2">
      <c r="B399" s="648"/>
      <c r="C399" s="648"/>
      <c r="D399" s="648"/>
      <c r="E399" s="648"/>
      <c r="F399" s="648"/>
    </row>
    <row r="400" spans="2:6" x14ac:dyDescent="0.2">
      <c r="B400" s="648"/>
      <c r="C400" s="648"/>
      <c r="D400" s="648"/>
      <c r="E400" s="648"/>
      <c r="F400" s="648"/>
    </row>
    <row r="401" spans="2:6" x14ac:dyDescent="0.2">
      <c r="B401" s="648"/>
      <c r="C401" s="648"/>
      <c r="D401" s="648"/>
      <c r="E401" s="648"/>
      <c r="F401" s="648"/>
    </row>
    <row r="402" spans="2:6" x14ac:dyDescent="0.2">
      <c r="B402" s="648"/>
      <c r="C402" s="648"/>
      <c r="D402" s="648"/>
      <c r="E402" s="648"/>
      <c r="F402" s="648"/>
    </row>
    <row r="403" spans="2:6" x14ac:dyDescent="0.2">
      <c r="B403" s="648"/>
      <c r="C403" s="648"/>
      <c r="D403" s="648"/>
      <c r="E403" s="648"/>
      <c r="F403" s="648"/>
    </row>
    <row r="404" spans="2:6" x14ac:dyDescent="0.2">
      <c r="B404" s="648"/>
      <c r="C404" s="648"/>
      <c r="D404" s="648"/>
      <c r="E404" s="648"/>
      <c r="F404" s="648"/>
    </row>
    <row r="405" spans="2:6" x14ac:dyDescent="0.2">
      <c r="B405" s="648"/>
      <c r="C405" s="648"/>
      <c r="D405" s="648"/>
      <c r="E405" s="648"/>
      <c r="F405" s="648"/>
    </row>
    <row r="406" spans="2:6" x14ac:dyDescent="0.2">
      <c r="B406" s="648"/>
      <c r="C406" s="648"/>
      <c r="D406" s="648"/>
      <c r="E406" s="648"/>
      <c r="F406" s="648"/>
    </row>
    <row r="407" spans="2:6" x14ac:dyDescent="0.2">
      <c r="B407" s="648"/>
      <c r="C407" s="648"/>
      <c r="D407" s="648"/>
      <c r="E407" s="648"/>
      <c r="F407" s="648"/>
    </row>
    <row r="408" spans="2:6" x14ac:dyDescent="0.2">
      <c r="B408" s="648"/>
      <c r="C408" s="648"/>
      <c r="D408" s="648"/>
      <c r="E408" s="648"/>
      <c r="F408" s="648"/>
    </row>
    <row r="409" spans="2:6" x14ac:dyDescent="0.2">
      <c r="B409" s="648"/>
      <c r="C409" s="648"/>
      <c r="D409" s="648"/>
      <c r="E409" s="648"/>
      <c r="F409" s="648"/>
    </row>
    <row r="410" spans="2:6" x14ac:dyDescent="0.2">
      <c r="B410" s="648"/>
      <c r="C410" s="648"/>
      <c r="D410" s="648"/>
      <c r="E410" s="648"/>
      <c r="F410" s="648"/>
    </row>
    <row r="411" spans="2:6" x14ac:dyDescent="0.2">
      <c r="B411" s="648"/>
      <c r="C411" s="648"/>
      <c r="D411" s="648"/>
      <c r="E411" s="648"/>
      <c r="F411" s="648"/>
    </row>
    <row r="412" spans="2:6" x14ac:dyDescent="0.2">
      <c r="B412" s="648"/>
      <c r="C412" s="648"/>
      <c r="D412" s="648"/>
      <c r="E412" s="648"/>
      <c r="F412" s="648"/>
    </row>
    <row r="413" spans="2:6" x14ac:dyDescent="0.2">
      <c r="B413" s="648"/>
      <c r="C413" s="648"/>
      <c r="D413" s="648"/>
      <c r="E413" s="648"/>
      <c r="F413" s="648"/>
    </row>
    <row r="414" spans="2:6" x14ac:dyDescent="0.2">
      <c r="B414" s="648"/>
      <c r="C414" s="648"/>
      <c r="D414" s="648"/>
      <c r="E414" s="648"/>
      <c r="F414" s="648"/>
    </row>
    <row r="415" spans="2:6" x14ac:dyDescent="0.2">
      <c r="B415" s="648"/>
      <c r="C415" s="648"/>
      <c r="D415" s="648"/>
      <c r="E415" s="648"/>
      <c r="F415" s="648"/>
    </row>
    <row r="416" spans="2:6" x14ac:dyDescent="0.2">
      <c r="B416" s="648"/>
      <c r="C416" s="648"/>
      <c r="D416" s="648"/>
      <c r="E416" s="648"/>
      <c r="F416" s="648"/>
    </row>
    <row r="417" spans="2:6" x14ac:dyDescent="0.2">
      <c r="B417" s="648"/>
      <c r="C417" s="648"/>
      <c r="D417" s="648"/>
      <c r="E417" s="648"/>
      <c r="F417" s="648"/>
    </row>
    <row r="418" spans="2:6" x14ac:dyDescent="0.2">
      <c r="B418" s="648"/>
      <c r="C418" s="648"/>
      <c r="D418" s="648"/>
      <c r="E418" s="648"/>
      <c r="F418" s="648"/>
    </row>
    <row r="419" spans="2:6" x14ac:dyDescent="0.2">
      <c r="B419" s="648"/>
      <c r="C419" s="648"/>
      <c r="D419" s="648"/>
      <c r="E419" s="648"/>
      <c r="F419" s="648"/>
    </row>
    <row r="420" spans="2:6" x14ac:dyDescent="0.2">
      <c r="B420" s="648"/>
      <c r="C420" s="648"/>
      <c r="D420" s="648"/>
      <c r="E420" s="648"/>
      <c r="F420" s="648"/>
    </row>
    <row r="421" spans="2:6" x14ac:dyDescent="0.2">
      <c r="B421" s="648"/>
      <c r="C421" s="648"/>
      <c r="D421" s="648"/>
      <c r="E421" s="648"/>
      <c r="F421" s="648"/>
    </row>
    <row r="422" spans="2:6" x14ac:dyDescent="0.2">
      <c r="B422" s="648"/>
      <c r="C422" s="648"/>
      <c r="D422" s="648"/>
      <c r="E422" s="648"/>
      <c r="F422" s="648"/>
    </row>
    <row r="423" spans="2:6" x14ac:dyDescent="0.2">
      <c r="B423" s="648"/>
      <c r="C423" s="648"/>
      <c r="D423" s="648"/>
      <c r="E423" s="648"/>
      <c r="F423" s="648"/>
    </row>
    <row r="424" spans="2:6" x14ac:dyDescent="0.2">
      <c r="B424" s="648"/>
      <c r="C424" s="648"/>
      <c r="D424" s="648"/>
      <c r="E424" s="648"/>
      <c r="F424" s="648"/>
    </row>
    <row r="425" spans="2:6" x14ac:dyDescent="0.2">
      <c r="B425" s="648"/>
      <c r="C425" s="648"/>
      <c r="D425" s="648"/>
      <c r="E425" s="648"/>
      <c r="F425" s="648"/>
    </row>
    <row r="426" spans="2:6" x14ac:dyDescent="0.2">
      <c r="B426" s="648"/>
      <c r="C426" s="648"/>
      <c r="D426" s="648"/>
      <c r="E426" s="648"/>
      <c r="F426" s="648"/>
    </row>
    <row r="427" spans="2:6" x14ac:dyDescent="0.2">
      <c r="B427" s="648"/>
      <c r="C427" s="648"/>
      <c r="D427" s="648"/>
      <c r="E427" s="648"/>
      <c r="F427" s="648"/>
    </row>
    <row r="428" spans="2:6" x14ac:dyDescent="0.2">
      <c r="B428" s="648"/>
      <c r="C428" s="648"/>
      <c r="D428" s="648"/>
      <c r="E428" s="648"/>
      <c r="F428" s="648"/>
    </row>
    <row r="429" spans="2:6" x14ac:dyDescent="0.2">
      <c r="B429" s="648"/>
      <c r="C429" s="648"/>
      <c r="D429" s="648"/>
      <c r="E429" s="648"/>
      <c r="F429" s="648"/>
    </row>
    <row r="430" spans="2:6" x14ac:dyDescent="0.2">
      <c r="B430" s="648"/>
      <c r="C430" s="648"/>
      <c r="D430" s="648"/>
      <c r="E430" s="648"/>
      <c r="F430" s="648"/>
    </row>
    <row r="431" spans="2:6" x14ac:dyDescent="0.2">
      <c r="B431" s="648"/>
      <c r="C431" s="648"/>
      <c r="D431" s="648"/>
      <c r="E431" s="648"/>
      <c r="F431" s="648"/>
    </row>
    <row r="432" spans="2:6" x14ac:dyDescent="0.2">
      <c r="B432" s="648"/>
      <c r="C432" s="648"/>
      <c r="D432" s="648"/>
      <c r="E432" s="648"/>
      <c r="F432" s="648"/>
    </row>
    <row r="433" spans="2:6" x14ac:dyDescent="0.2">
      <c r="B433" s="648"/>
      <c r="C433" s="648"/>
      <c r="D433" s="648"/>
      <c r="E433" s="648"/>
      <c r="F433" s="648"/>
    </row>
    <row r="434" spans="2:6" x14ac:dyDescent="0.2">
      <c r="B434" s="648"/>
      <c r="C434" s="648"/>
      <c r="D434" s="648"/>
      <c r="E434" s="648"/>
      <c r="F434" s="648"/>
    </row>
    <row r="435" spans="2:6" x14ac:dyDescent="0.2">
      <c r="B435" s="648"/>
      <c r="C435" s="648"/>
      <c r="D435" s="648"/>
      <c r="E435" s="648"/>
      <c r="F435" s="648"/>
    </row>
    <row r="436" spans="2:6" x14ac:dyDescent="0.2">
      <c r="B436" s="648"/>
      <c r="C436" s="648"/>
      <c r="D436" s="648"/>
      <c r="E436" s="648"/>
      <c r="F436" s="648"/>
    </row>
    <row r="437" spans="2:6" x14ac:dyDescent="0.2">
      <c r="B437" s="648"/>
      <c r="C437" s="648"/>
      <c r="D437" s="648"/>
      <c r="E437" s="648"/>
      <c r="F437" s="648"/>
    </row>
    <row r="438" spans="2:6" x14ac:dyDescent="0.2">
      <c r="B438" s="648"/>
      <c r="C438" s="648"/>
      <c r="D438" s="648"/>
      <c r="E438" s="648"/>
      <c r="F438" s="648"/>
    </row>
    <row r="439" spans="2:6" x14ac:dyDescent="0.2">
      <c r="B439" s="648"/>
      <c r="C439" s="648"/>
      <c r="D439" s="648"/>
      <c r="E439" s="648"/>
      <c r="F439" s="648"/>
    </row>
    <row r="440" spans="2:6" x14ac:dyDescent="0.2">
      <c r="B440" s="648"/>
      <c r="C440" s="648"/>
      <c r="D440" s="648"/>
      <c r="E440" s="648"/>
      <c r="F440" s="648"/>
    </row>
    <row r="441" spans="2:6" x14ac:dyDescent="0.2">
      <c r="B441" s="648"/>
      <c r="C441" s="648"/>
      <c r="D441" s="648"/>
      <c r="E441" s="648"/>
      <c r="F441" s="648"/>
    </row>
    <row r="442" spans="2:6" x14ac:dyDescent="0.2">
      <c r="B442" s="648"/>
      <c r="C442" s="648"/>
      <c r="D442" s="648"/>
      <c r="E442" s="648"/>
      <c r="F442" s="648"/>
    </row>
    <row r="443" spans="2:6" x14ac:dyDescent="0.2">
      <c r="B443" s="648"/>
      <c r="C443" s="648"/>
      <c r="D443" s="648"/>
      <c r="E443" s="648"/>
      <c r="F443" s="648"/>
    </row>
    <row r="444" spans="2:6" x14ac:dyDescent="0.2">
      <c r="B444" s="648"/>
      <c r="C444" s="648"/>
      <c r="D444" s="648"/>
      <c r="E444" s="648"/>
      <c r="F444" s="648"/>
    </row>
    <row r="445" spans="2:6" x14ac:dyDescent="0.2">
      <c r="B445" s="648"/>
      <c r="C445" s="648"/>
      <c r="D445" s="648"/>
      <c r="E445" s="648"/>
      <c r="F445" s="648"/>
    </row>
    <row r="446" spans="2:6" x14ac:dyDescent="0.2">
      <c r="B446" s="648"/>
      <c r="C446" s="648"/>
      <c r="D446" s="648"/>
      <c r="E446" s="648"/>
      <c r="F446" s="648"/>
    </row>
    <row r="447" spans="2:6" x14ac:dyDescent="0.2">
      <c r="B447" s="648"/>
      <c r="C447" s="648"/>
      <c r="D447" s="648"/>
      <c r="E447" s="648"/>
      <c r="F447" s="648"/>
    </row>
    <row r="448" spans="2:6" x14ac:dyDescent="0.2">
      <c r="B448" s="648"/>
      <c r="C448" s="648"/>
      <c r="D448" s="648"/>
      <c r="E448" s="648"/>
      <c r="F448" s="648"/>
    </row>
    <row r="449" spans="2:6" x14ac:dyDescent="0.2">
      <c r="B449" s="648"/>
      <c r="C449" s="648"/>
      <c r="D449" s="648"/>
      <c r="E449" s="648"/>
      <c r="F449" s="648"/>
    </row>
    <row r="450" spans="2:6" x14ac:dyDescent="0.2">
      <c r="B450" s="648"/>
      <c r="C450" s="648"/>
      <c r="D450" s="648"/>
      <c r="E450" s="648"/>
      <c r="F450" s="648"/>
    </row>
    <row r="451" spans="2:6" x14ac:dyDescent="0.2">
      <c r="B451" s="648"/>
      <c r="C451" s="648"/>
      <c r="D451" s="648"/>
      <c r="E451" s="648"/>
      <c r="F451" s="648"/>
    </row>
    <row r="452" spans="2:6" x14ac:dyDescent="0.2">
      <c r="B452" s="648"/>
      <c r="C452" s="648"/>
      <c r="D452" s="648"/>
      <c r="E452" s="648"/>
      <c r="F452" s="648"/>
    </row>
    <row r="453" spans="2:6" x14ac:dyDescent="0.2">
      <c r="B453" s="648"/>
      <c r="C453" s="648"/>
      <c r="D453" s="648"/>
      <c r="E453" s="648"/>
      <c r="F453" s="648"/>
    </row>
    <row r="454" spans="2:6" x14ac:dyDescent="0.2">
      <c r="B454" s="648"/>
      <c r="C454" s="648"/>
      <c r="D454" s="648"/>
      <c r="E454" s="648"/>
      <c r="F454" s="648"/>
    </row>
    <row r="455" spans="2:6" x14ac:dyDescent="0.2">
      <c r="B455" s="648"/>
      <c r="C455" s="648"/>
      <c r="D455" s="648"/>
      <c r="E455" s="648"/>
      <c r="F455" s="648"/>
    </row>
    <row r="456" spans="2:6" x14ac:dyDescent="0.2">
      <c r="B456" s="648"/>
      <c r="C456" s="648"/>
      <c r="D456" s="648"/>
      <c r="E456" s="648"/>
      <c r="F456" s="648"/>
    </row>
    <row r="457" spans="2:6" x14ac:dyDescent="0.2">
      <c r="B457" s="648"/>
      <c r="C457" s="648"/>
      <c r="D457" s="648"/>
      <c r="E457" s="648"/>
      <c r="F457" s="648"/>
    </row>
    <row r="458" spans="2:6" x14ac:dyDescent="0.2">
      <c r="B458" s="648"/>
      <c r="C458" s="648"/>
      <c r="D458" s="648"/>
      <c r="E458" s="648"/>
      <c r="F458" s="648"/>
    </row>
    <row r="459" spans="2:6" x14ac:dyDescent="0.2">
      <c r="B459" s="648"/>
      <c r="C459" s="648"/>
      <c r="D459" s="648"/>
      <c r="E459" s="648"/>
      <c r="F459" s="648"/>
    </row>
    <row r="460" spans="2:6" x14ac:dyDescent="0.2">
      <c r="B460" s="648"/>
      <c r="C460" s="648"/>
      <c r="D460" s="648"/>
      <c r="E460" s="648"/>
      <c r="F460" s="648"/>
    </row>
    <row r="461" spans="2:6" x14ac:dyDescent="0.2">
      <c r="B461" s="648"/>
      <c r="C461" s="648"/>
      <c r="D461" s="648"/>
      <c r="E461" s="648"/>
      <c r="F461" s="648"/>
    </row>
    <row r="462" spans="2:6" x14ac:dyDescent="0.2">
      <c r="B462" s="648"/>
      <c r="C462" s="648"/>
      <c r="D462" s="648"/>
      <c r="E462" s="648"/>
      <c r="F462" s="648"/>
    </row>
    <row r="463" spans="2:6" x14ac:dyDescent="0.2">
      <c r="B463" s="648"/>
      <c r="C463" s="648"/>
      <c r="D463" s="648"/>
      <c r="E463" s="648"/>
      <c r="F463" s="648"/>
    </row>
    <row r="464" spans="2:6" x14ac:dyDescent="0.2">
      <c r="B464" s="648"/>
      <c r="C464" s="648"/>
      <c r="D464" s="648"/>
      <c r="E464" s="648"/>
      <c r="F464" s="648"/>
    </row>
    <row r="465" spans="2:6" x14ac:dyDescent="0.2">
      <c r="B465" s="648"/>
      <c r="C465" s="648"/>
      <c r="D465" s="648"/>
      <c r="E465" s="648"/>
      <c r="F465" s="648"/>
    </row>
    <row r="466" spans="2:6" x14ac:dyDescent="0.2">
      <c r="B466" s="648"/>
      <c r="C466" s="648"/>
      <c r="D466" s="648"/>
      <c r="E466" s="648"/>
      <c r="F466" s="648"/>
    </row>
    <row r="467" spans="2:6" x14ac:dyDescent="0.2">
      <c r="B467" s="648"/>
      <c r="C467" s="648"/>
      <c r="D467" s="648"/>
      <c r="E467" s="648"/>
      <c r="F467" s="648"/>
    </row>
    <row r="468" spans="2:6" x14ac:dyDescent="0.2">
      <c r="B468" s="648"/>
      <c r="C468" s="648"/>
      <c r="D468" s="648"/>
      <c r="E468" s="648"/>
      <c r="F468" s="648"/>
    </row>
    <row r="469" spans="2:6" x14ac:dyDescent="0.2">
      <c r="B469" s="648"/>
      <c r="C469" s="648"/>
      <c r="D469" s="648"/>
      <c r="E469" s="648"/>
      <c r="F469" s="648"/>
    </row>
    <row r="470" spans="2:6" x14ac:dyDescent="0.2">
      <c r="B470" s="648"/>
      <c r="C470" s="648"/>
      <c r="D470" s="648"/>
      <c r="E470" s="648"/>
      <c r="F470" s="648"/>
    </row>
    <row r="471" spans="2:6" x14ac:dyDescent="0.2">
      <c r="B471" s="648"/>
      <c r="C471" s="648"/>
      <c r="D471" s="648"/>
      <c r="E471" s="648"/>
      <c r="F471" s="648"/>
    </row>
    <row r="472" spans="2:6" x14ac:dyDescent="0.2">
      <c r="B472" s="648"/>
      <c r="C472" s="648"/>
      <c r="D472" s="648"/>
      <c r="E472" s="648"/>
      <c r="F472" s="648"/>
    </row>
    <row r="473" spans="2:6" x14ac:dyDescent="0.2">
      <c r="B473" s="648"/>
      <c r="C473" s="648"/>
      <c r="D473" s="648"/>
      <c r="E473" s="648"/>
      <c r="F473" s="648"/>
    </row>
    <row r="474" spans="2:6" x14ac:dyDescent="0.2">
      <c r="B474" s="648"/>
      <c r="C474" s="648"/>
      <c r="D474" s="648"/>
      <c r="E474" s="648"/>
      <c r="F474" s="648"/>
    </row>
    <row r="475" spans="2:6" x14ac:dyDescent="0.2">
      <c r="B475" s="648"/>
      <c r="C475" s="648"/>
      <c r="D475" s="648"/>
      <c r="E475" s="648"/>
      <c r="F475" s="648"/>
    </row>
    <row r="476" spans="2:6" x14ac:dyDescent="0.2">
      <c r="B476" s="648"/>
      <c r="C476" s="648"/>
      <c r="D476" s="648"/>
      <c r="E476" s="648"/>
      <c r="F476" s="648"/>
    </row>
    <row r="477" spans="2:6" x14ac:dyDescent="0.2">
      <c r="B477" s="648"/>
      <c r="C477" s="648"/>
      <c r="D477" s="648"/>
      <c r="E477" s="648"/>
      <c r="F477" s="648"/>
    </row>
    <row r="478" spans="2:6" x14ac:dyDescent="0.2">
      <c r="B478" s="648"/>
      <c r="C478" s="648"/>
      <c r="D478" s="648"/>
      <c r="E478" s="648"/>
      <c r="F478" s="648"/>
    </row>
    <row r="479" spans="2:6" x14ac:dyDescent="0.2">
      <c r="B479" s="648"/>
      <c r="C479" s="648"/>
      <c r="D479" s="648"/>
      <c r="E479" s="648"/>
      <c r="F479" s="648"/>
    </row>
    <row r="480" spans="2:6" x14ac:dyDescent="0.2">
      <c r="B480" s="648"/>
      <c r="C480" s="648"/>
      <c r="D480" s="648"/>
      <c r="E480" s="648"/>
      <c r="F480" s="648"/>
    </row>
    <row r="481" spans="2:6" x14ac:dyDescent="0.2">
      <c r="B481" s="648"/>
      <c r="C481" s="648"/>
      <c r="D481" s="648"/>
      <c r="E481" s="648"/>
      <c r="F481" s="648"/>
    </row>
    <row r="482" spans="2:6" x14ac:dyDescent="0.2">
      <c r="B482" s="648"/>
      <c r="C482" s="648"/>
      <c r="D482" s="648"/>
      <c r="E482" s="648"/>
      <c r="F482" s="648"/>
    </row>
    <row r="483" spans="2:6" x14ac:dyDescent="0.2">
      <c r="B483" s="648"/>
      <c r="C483" s="648"/>
      <c r="D483" s="648"/>
      <c r="E483" s="648"/>
      <c r="F483" s="648"/>
    </row>
    <row r="484" spans="2:6" x14ac:dyDescent="0.2">
      <c r="B484" s="648"/>
      <c r="C484" s="648"/>
      <c r="D484" s="648"/>
      <c r="E484" s="648"/>
      <c r="F484" s="648"/>
    </row>
    <row r="485" spans="2:6" x14ac:dyDescent="0.2">
      <c r="B485" s="648"/>
      <c r="C485" s="648"/>
      <c r="D485" s="648"/>
      <c r="E485" s="648"/>
      <c r="F485" s="648"/>
    </row>
    <row r="486" spans="2:6" x14ac:dyDescent="0.2">
      <c r="B486" s="648"/>
      <c r="C486" s="648"/>
      <c r="D486" s="648"/>
      <c r="E486" s="648"/>
      <c r="F486" s="648"/>
    </row>
    <row r="487" spans="2:6" x14ac:dyDescent="0.2">
      <c r="B487" s="648"/>
      <c r="C487" s="648"/>
      <c r="D487" s="648"/>
      <c r="E487" s="648"/>
      <c r="F487" s="648"/>
    </row>
    <row r="488" spans="2:6" x14ac:dyDescent="0.2">
      <c r="B488" s="648"/>
      <c r="C488" s="648"/>
      <c r="D488" s="648"/>
      <c r="E488" s="648"/>
      <c r="F488" s="648"/>
    </row>
    <row r="489" spans="2:6" x14ac:dyDescent="0.2">
      <c r="B489" s="648"/>
      <c r="C489" s="648"/>
      <c r="D489" s="648"/>
      <c r="E489" s="648"/>
      <c r="F489" s="648"/>
    </row>
    <row r="490" spans="2:6" x14ac:dyDescent="0.2">
      <c r="B490" s="648"/>
      <c r="C490" s="648"/>
      <c r="D490" s="648"/>
      <c r="E490" s="648"/>
      <c r="F490" s="648"/>
    </row>
    <row r="491" spans="2:6" x14ac:dyDescent="0.2">
      <c r="B491" s="648"/>
      <c r="C491" s="648"/>
      <c r="D491" s="648"/>
      <c r="E491" s="648"/>
      <c r="F491" s="648"/>
    </row>
    <row r="492" spans="2:6" x14ac:dyDescent="0.2">
      <c r="B492" s="648"/>
      <c r="C492" s="648"/>
      <c r="D492" s="648"/>
      <c r="E492" s="648"/>
      <c r="F492" s="648"/>
    </row>
    <row r="493" spans="2:6" x14ac:dyDescent="0.2">
      <c r="B493" s="648"/>
      <c r="C493" s="648"/>
      <c r="D493" s="648"/>
      <c r="E493" s="648"/>
      <c r="F493" s="648"/>
    </row>
    <row r="494" spans="2:6" x14ac:dyDescent="0.2">
      <c r="B494" s="648"/>
      <c r="C494" s="648"/>
      <c r="D494" s="648"/>
      <c r="E494" s="648"/>
      <c r="F494" s="648"/>
    </row>
    <row r="495" spans="2:6" x14ac:dyDescent="0.2">
      <c r="B495" s="648"/>
      <c r="C495" s="648"/>
      <c r="D495" s="648"/>
      <c r="E495" s="648"/>
      <c r="F495" s="648"/>
    </row>
    <row r="496" spans="2:6" x14ac:dyDescent="0.2">
      <c r="B496" s="648"/>
      <c r="C496" s="648"/>
      <c r="D496" s="648"/>
      <c r="E496" s="648"/>
      <c r="F496" s="648"/>
    </row>
    <row r="497" spans="2:6" x14ac:dyDescent="0.2">
      <c r="B497" s="648"/>
      <c r="C497" s="648"/>
      <c r="D497" s="648"/>
      <c r="E497" s="648"/>
      <c r="F497" s="648"/>
    </row>
    <row r="498" spans="2:6" x14ac:dyDescent="0.2">
      <c r="B498" s="648"/>
      <c r="C498" s="648"/>
      <c r="D498" s="648"/>
      <c r="E498" s="648"/>
      <c r="F498" s="648"/>
    </row>
    <row r="499" spans="2:6" x14ac:dyDescent="0.2">
      <c r="B499" s="648"/>
      <c r="C499" s="648"/>
      <c r="D499" s="648"/>
      <c r="E499" s="648"/>
      <c r="F499" s="648"/>
    </row>
    <row r="500" spans="2:6" x14ac:dyDescent="0.2">
      <c r="B500" s="648"/>
      <c r="C500" s="648"/>
      <c r="D500" s="648"/>
      <c r="E500" s="648"/>
      <c r="F500" s="648"/>
    </row>
    <row r="501" spans="2:6" x14ac:dyDescent="0.2">
      <c r="B501" s="648"/>
      <c r="C501" s="648"/>
      <c r="D501" s="648"/>
      <c r="E501" s="648"/>
      <c r="F501" s="648"/>
    </row>
    <row r="502" spans="2:6" x14ac:dyDescent="0.2">
      <c r="B502" s="648"/>
      <c r="C502" s="648"/>
      <c r="D502" s="648"/>
      <c r="E502" s="648"/>
      <c r="F502" s="648"/>
    </row>
    <row r="503" spans="2:6" x14ac:dyDescent="0.2">
      <c r="B503" s="648"/>
      <c r="C503" s="648"/>
      <c r="D503" s="648"/>
      <c r="E503" s="648"/>
      <c r="F503" s="648"/>
    </row>
    <row r="504" spans="2:6" x14ac:dyDescent="0.2">
      <c r="B504" s="648"/>
      <c r="C504" s="648"/>
      <c r="D504" s="648"/>
      <c r="E504" s="648"/>
      <c r="F504" s="648"/>
    </row>
    <row r="505" spans="2:6" x14ac:dyDescent="0.2">
      <c r="B505" s="648"/>
      <c r="C505" s="648"/>
      <c r="D505" s="648"/>
      <c r="E505" s="648"/>
      <c r="F505" s="648"/>
    </row>
    <row r="506" spans="2:6" x14ac:dyDescent="0.2">
      <c r="B506" s="648"/>
      <c r="C506" s="648"/>
      <c r="D506" s="648"/>
      <c r="E506" s="648"/>
      <c r="F506" s="648"/>
    </row>
    <row r="507" spans="2:6" x14ac:dyDescent="0.2">
      <c r="B507" s="648"/>
      <c r="C507" s="648"/>
      <c r="D507" s="648"/>
      <c r="E507" s="648"/>
      <c r="F507" s="648"/>
    </row>
    <row r="508" spans="2:6" x14ac:dyDescent="0.2">
      <c r="B508" s="648"/>
      <c r="C508" s="648"/>
      <c r="D508" s="648"/>
      <c r="E508" s="648"/>
      <c r="F508" s="648"/>
    </row>
    <row r="509" spans="2:6" x14ac:dyDescent="0.2">
      <c r="B509" s="648"/>
      <c r="C509" s="648"/>
      <c r="D509" s="648"/>
      <c r="E509" s="648"/>
      <c r="F509" s="648"/>
    </row>
    <row r="510" spans="2:6" x14ac:dyDescent="0.2">
      <c r="B510" s="648"/>
      <c r="C510" s="648"/>
      <c r="D510" s="648"/>
      <c r="E510" s="648"/>
      <c r="F510" s="648"/>
    </row>
    <row r="511" spans="2:6" x14ac:dyDescent="0.2">
      <c r="B511" s="648"/>
      <c r="C511" s="648"/>
      <c r="D511" s="648"/>
      <c r="E511" s="648"/>
      <c r="F511" s="648"/>
    </row>
    <row r="512" spans="2:6" x14ac:dyDescent="0.2">
      <c r="B512" s="648"/>
      <c r="C512" s="648"/>
      <c r="D512" s="648"/>
      <c r="E512" s="648"/>
      <c r="F512" s="648"/>
    </row>
    <row r="513" spans="2:6" x14ac:dyDescent="0.2">
      <c r="B513" s="648"/>
      <c r="C513" s="648"/>
      <c r="D513" s="648"/>
      <c r="E513" s="648"/>
      <c r="F513" s="648"/>
    </row>
    <row r="514" spans="2:6" x14ac:dyDescent="0.2">
      <c r="B514" s="648"/>
      <c r="C514" s="648"/>
      <c r="D514" s="648"/>
      <c r="E514" s="648"/>
      <c r="F514" s="648"/>
    </row>
    <row r="515" spans="2:6" x14ac:dyDescent="0.2">
      <c r="B515" s="648"/>
      <c r="C515" s="648"/>
      <c r="D515" s="648"/>
      <c r="E515" s="648"/>
      <c r="F515" s="648"/>
    </row>
    <row r="516" spans="2:6" x14ac:dyDescent="0.2">
      <c r="B516" s="648"/>
      <c r="C516" s="648"/>
      <c r="D516" s="648"/>
      <c r="E516" s="648"/>
      <c r="F516" s="648"/>
    </row>
    <row r="517" spans="2:6" x14ac:dyDescent="0.2">
      <c r="B517" s="648"/>
      <c r="C517" s="648"/>
      <c r="D517" s="648"/>
      <c r="E517" s="648"/>
      <c r="F517" s="648"/>
    </row>
    <row r="518" spans="2:6" x14ac:dyDescent="0.2">
      <c r="B518" s="648"/>
      <c r="C518" s="648"/>
      <c r="D518" s="648"/>
      <c r="E518" s="648"/>
      <c r="F518" s="648"/>
    </row>
    <row r="519" spans="2:6" x14ac:dyDescent="0.2">
      <c r="B519" s="648"/>
      <c r="C519" s="648"/>
      <c r="D519" s="648"/>
      <c r="E519" s="648"/>
      <c r="F519" s="648"/>
    </row>
    <row r="520" spans="2:6" x14ac:dyDescent="0.2">
      <c r="B520" s="648"/>
      <c r="C520" s="648"/>
      <c r="D520" s="648"/>
      <c r="E520" s="648"/>
      <c r="F520" s="648"/>
    </row>
    <row r="521" spans="2:6" x14ac:dyDescent="0.2">
      <c r="B521" s="648"/>
      <c r="C521" s="648"/>
      <c r="D521" s="648"/>
      <c r="E521" s="648"/>
      <c r="F521" s="648"/>
    </row>
    <row r="522" spans="2:6" x14ac:dyDescent="0.2">
      <c r="B522" s="648"/>
      <c r="C522" s="648"/>
      <c r="D522" s="648"/>
      <c r="E522" s="648"/>
      <c r="F522" s="648"/>
    </row>
    <row r="523" spans="2:6" x14ac:dyDescent="0.2">
      <c r="B523" s="648"/>
      <c r="C523" s="648"/>
      <c r="D523" s="648"/>
      <c r="E523" s="648"/>
      <c r="F523" s="648"/>
    </row>
    <row r="524" spans="2:6" x14ac:dyDescent="0.2">
      <c r="B524" s="648"/>
      <c r="C524" s="648"/>
      <c r="D524" s="648"/>
      <c r="E524" s="648"/>
      <c r="F524" s="648"/>
    </row>
    <row r="525" spans="2:6" x14ac:dyDescent="0.2">
      <c r="B525" s="648"/>
      <c r="C525" s="648"/>
      <c r="D525" s="648"/>
      <c r="E525" s="648"/>
      <c r="F525" s="648"/>
    </row>
    <row r="526" spans="2:6" x14ac:dyDescent="0.2">
      <c r="B526" s="648"/>
      <c r="C526" s="648"/>
      <c r="D526" s="648"/>
      <c r="E526" s="648"/>
      <c r="F526" s="648"/>
    </row>
    <row r="527" spans="2:6" x14ac:dyDescent="0.2">
      <c r="B527" s="648"/>
      <c r="C527" s="648"/>
      <c r="D527" s="648"/>
      <c r="E527" s="648"/>
      <c r="F527" s="648"/>
    </row>
    <row r="528" spans="2:6" x14ac:dyDescent="0.2">
      <c r="B528" s="648"/>
      <c r="C528" s="648"/>
      <c r="D528" s="648"/>
      <c r="E528" s="648"/>
      <c r="F528" s="648"/>
    </row>
    <row r="529" spans="2:6" x14ac:dyDescent="0.2">
      <c r="B529" s="648"/>
      <c r="C529" s="648"/>
      <c r="D529" s="648"/>
      <c r="E529" s="648"/>
      <c r="F529" s="648"/>
    </row>
    <row r="530" spans="2:6" x14ac:dyDescent="0.2">
      <c r="B530" s="648"/>
      <c r="C530" s="648"/>
      <c r="D530" s="648"/>
      <c r="E530" s="648"/>
      <c r="F530" s="648"/>
    </row>
    <row r="531" spans="2:6" x14ac:dyDescent="0.2">
      <c r="B531" s="648"/>
      <c r="C531" s="648"/>
      <c r="D531" s="648"/>
      <c r="E531" s="648"/>
      <c r="F531" s="648"/>
    </row>
    <row r="532" spans="2:6" x14ac:dyDescent="0.2">
      <c r="B532" s="648"/>
      <c r="C532" s="648"/>
      <c r="D532" s="648"/>
      <c r="E532" s="648"/>
      <c r="F532" s="648"/>
    </row>
    <row r="533" spans="2:6" x14ac:dyDescent="0.2">
      <c r="B533" s="648"/>
      <c r="C533" s="648"/>
      <c r="D533" s="648"/>
      <c r="E533" s="648"/>
      <c r="F533" s="648"/>
    </row>
    <row r="534" spans="2:6" x14ac:dyDescent="0.2">
      <c r="B534" s="648"/>
      <c r="C534" s="648"/>
      <c r="D534" s="648"/>
      <c r="E534" s="648"/>
      <c r="F534" s="648"/>
    </row>
    <row r="535" spans="2:6" x14ac:dyDescent="0.2">
      <c r="B535" s="648"/>
      <c r="C535" s="648"/>
      <c r="D535" s="648"/>
      <c r="E535" s="648"/>
      <c r="F535" s="648"/>
    </row>
    <row r="536" spans="2:6" x14ac:dyDescent="0.2">
      <c r="B536" s="648"/>
      <c r="C536" s="648"/>
      <c r="D536" s="648"/>
      <c r="E536" s="648"/>
      <c r="F536" s="648"/>
    </row>
    <row r="537" spans="2:6" x14ac:dyDescent="0.2">
      <c r="B537" s="648"/>
      <c r="C537" s="648"/>
      <c r="D537" s="648"/>
      <c r="E537" s="648"/>
      <c r="F537" s="648"/>
    </row>
    <row r="538" spans="2:6" x14ac:dyDescent="0.2">
      <c r="B538" s="648"/>
      <c r="C538" s="648"/>
      <c r="D538" s="648"/>
      <c r="E538" s="648"/>
      <c r="F538" s="648"/>
    </row>
    <row r="539" spans="2:6" x14ac:dyDescent="0.2">
      <c r="B539" s="648"/>
      <c r="C539" s="648"/>
      <c r="D539" s="648"/>
      <c r="E539" s="648"/>
      <c r="F539" s="648"/>
    </row>
    <row r="540" spans="2:6" x14ac:dyDescent="0.2">
      <c r="B540" s="648"/>
      <c r="C540" s="648"/>
      <c r="D540" s="648"/>
      <c r="E540" s="648"/>
      <c r="F540" s="648"/>
    </row>
    <row r="541" spans="2:6" x14ac:dyDescent="0.2">
      <c r="B541" s="648"/>
      <c r="C541" s="648"/>
      <c r="D541" s="648"/>
      <c r="E541" s="648"/>
      <c r="F541" s="648"/>
    </row>
    <row r="542" spans="2:6" x14ac:dyDescent="0.2">
      <c r="B542" s="648"/>
      <c r="C542" s="648"/>
      <c r="D542" s="648"/>
      <c r="E542" s="648"/>
      <c r="F542" s="648"/>
    </row>
    <row r="543" spans="2:6" x14ac:dyDescent="0.2">
      <c r="B543" s="648"/>
      <c r="C543" s="648"/>
      <c r="D543" s="648"/>
      <c r="E543" s="648"/>
      <c r="F543" s="648"/>
    </row>
    <row r="544" spans="2:6" x14ac:dyDescent="0.2">
      <c r="B544" s="648"/>
      <c r="C544" s="648"/>
      <c r="D544" s="648"/>
      <c r="E544" s="648"/>
      <c r="F544" s="648"/>
    </row>
    <row r="545" spans="2:6" x14ac:dyDescent="0.2">
      <c r="B545" s="648"/>
      <c r="C545" s="648"/>
      <c r="D545" s="648"/>
      <c r="E545" s="648"/>
      <c r="F545" s="648"/>
    </row>
    <row r="546" spans="2:6" x14ac:dyDescent="0.2">
      <c r="B546" s="648"/>
      <c r="C546" s="648"/>
      <c r="D546" s="648"/>
      <c r="E546" s="648"/>
      <c r="F546" s="648"/>
    </row>
    <row r="547" spans="2:6" x14ac:dyDescent="0.2">
      <c r="B547" s="648"/>
      <c r="C547" s="648"/>
      <c r="D547" s="648"/>
      <c r="E547" s="648"/>
      <c r="F547" s="648"/>
    </row>
    <row r="548" spans="2:6" x14ac:dyDescent="0.2">
      <c r="B548" s="648"/>
      <c r="C548" s="648"/>
      <c r="D548" s="648"/>
      <c r="E548" s="648"/>
      <c r="F548" s="648"/>
    </row>
    <row r="549" spans="2:6" x14ac:dyDescent="0.2">
      <c r="B549" s="648"/>
      <c r="C549" s="648"/>
      <c r="D549" s="648"/>
      <c r="E549" s="648"/>
      <c r="F549" s="648"/>
    </row>
    <row r="550" spans="2:6" x14ac:dyDescent="0.2">
      <c r="B550" s="648"/>
      <c r="C550" s="648"/>
      <c r="D550" s="648"/>
      <c r="E550" s="648"/>
      <c r="F550" s="648"/>
    </row>
    <row r="551" spans="2:6" x14ac:dyDescent="0.2">
      <c r="B551" s="648"/>
      <c r="C551" s="648"/>
      <c r="D551" s="648"/>
      <c r="E551" s="648"/>
      <c r="F551" s="648"/>
    </row>
    <row r="552" spans="2:6" x14ac:dyDescent="0.2">
      <c r="B552" s="648"/>
      <c r="C552" s="648"/>
      <c r="D552" s="648"/>
      <c r="E552" s="648"/>
      <c r="F552" s="648"/>
    </row>
    <row r="553" spans="2:6" x14ac:dyDescent="0.2">
      <c r="B553" s="648"/>
      <c r="C553" s="648"/>
      <c r="D553" s="648"/>
      <c r="E553" s="648"/>
      <c r="F553" s="648"/>
    </row>
    <row r="554" spans="2:6" x14ac:dyDescent="0.2">
      <c r="B554" s="648"/>
      <c r="C554" s="648"/>
      <c r="D554" s="648"/>
      <c r="E554" s="648"/>
      <c r="F554" s="648"/>
    </row>
    <row r="555" spans="2:6" x14ac:dyDescent="0.2">
      <c r="B555" s="648"/>
      <c r="C555" s="648"/>
      <c r="D555" s="648"/>
      <c r="E555" s="648"/>
      <c r="F555" s="648"/>
    </row>
    <row r="556" spans="2:6" x14ac:dyDescent="0.2">
      <c r="B556" s="648"/>
      <c r="C556" s="648"/>
      <c r="D556" s="648"/>
      <c r="E556" s="648"/>
      <c r="F556" s="648"/>
    </row>
    <row r="557" spans="2:6" x14ac:dyDescent="0.2">
      <c r="B557" s="648"/>
      <c r="C557" s="648"/>
      <c r="D557" s="648"/>
      <c r="E557" s="648"/>
      <c r="F557" s="648"/>
    </row>
    <row r="558" spans="2:6" x14ac:dyDescent="0.2">
      <c r="B558" s="648"/>
      <c r="C558" s="648"/>
      <c r="D558" s="648"/>
      <c r="E558" s="648"/>
      <c r="F558" s="648"/>
    </row>
    <row r="559" spans="2:6" x14ac:dyDescent="0.2">
      <c r="B559" s="648"/>
      <c r="C559" s="648"/>
      <c r="D559" s="648"/>
      <c r="E559" s="648"/>
      <c r="F559" s="648"/>
    </row>
    <row r="560" spans="2:6" x14ac:dyDescent="0.2">
      <c r="B560" s="648"/>
      <c r="C560" s="648"/>
      <c r="D560" s="648"/>
      <c r="E560" s="648"/>
      <c r="F560" s="648"/>
    </row>
    <row r="561" spans="2:6" x14ac:dyDescent="0.2">
      <c r="B561" s="648"/>
      <c r="C561" s="648"/>
      <c r="D561" s="648"/>
      <c r="E561" s="648"/>
      <c r="F561" s="648"/>
    </row>
    <row r="562" spans="2:6" x14ac:dyDescent="0.2">
      <c r="B562" s="648"/>
      <c r="C562" s="648"/>
      <c r="D562" s="648"/>
      <c r="E562" s="648"/>
      <c r="F562" s="648"/>
    </row>
    <row r="563" spans="2:6" x14ac:dyDescent="0.2">
      <c r="B563" s="648"/>
      <c r="C563" s="648"/>
      <c r="D563" s="648"/>
      <c r="E563" s="648"/>
      <c r="F563" s="648"/>
    </row>
    <row r="564" spans="2:6" x14ac:dyDescent="0.2">
      <c r="B564" s="648"/>
      <c r="C564" s="648"/>
      <c r="D564" s="648"/>
      <c r="E564" s="648"/>
      <c r="F564" s="648"/>
    </row>
    <row r="565" spans="2:6" x14ac:dyDescent="0.2">
      <c r="B565" s="648"/>
      <c r="C565" s="648"/>
      <c r="D565" s="648"/>
      <c r="E565" s="648"/>
      <c r="F565" s="648"/>
    </row>
    <row r="566" spans="2:6" x14ac:dyDescent="0.2">
      <c r="B566" s="648"/>
      <c r="C566" s="648"/>
      <c r="D566" s="648"/>
      <c r="E566" s="648"/>
      <c r="F566" s="648"/>
    </row>
    <row r="567" spans="2:6" x14ac:dyDescent="0.2">
      <c r="B567" s="648"/>
      <c r="C567" s="648"/>
      <c r="D567" s="648"/>
      <c r="E567" s="648"/>
      <c r="F567" s="648"/>
    </row>
    <row r="568" spans="2:6" x14ac:dyDescent="0.2">
      <c r="B568" s="648"/>
      <c r="C568" s="648"/>
      <c r="D568" s="648"/>
      <c r="E568" s="648"/>
      <c r="F568" s="648"/>
    </row>
    <row r="569" spans="2:6" x14ac:dyDescent="0.2">
      <c r="B569" s="648"/>
      <c r="C569" s="648"/>
      <c r="D569" s="648"/>
      <c r="E569" s="648"/>
      <c r="F569" s="648"/>
    </row>
    <row r="570" spans="2:6" x14ac:dyDescent="0.2">
      <c r="B570" s="648"/>
      <c r="C570" s="648"/>
      <c r="D570" s="648"/>
      <c r="E570" s="648"/>
      <c r="F570" s="648"/>
    </row>
    <row r="571" spans="2:6" x14ac:dyDescent="0.2">
      <c r="B571" s="648"/>
      <c r="C571" s="648"/>
      <c r="D571" s="648"/>
      <c r="E571" s="648"/>
      <c r="F571" s="648"/>
    </row>
    <row r="572" spans="2:6" x14ac:dyDescent="0.2">
      <c r="B572" s="648"/>
      <c r="C572" s="648"/>
      <c r="D572" s="648"/>
      <c r="E572" s="648"/>
      <c r="F572" s="648"/>
    </row>
    <row r="573" spans="2:6" x14ac:dyDescent="0.2">
      <c r="B573" s="648"/>
      <c r="C573" s="648"/>
      <c r="D573" s="648"/>
      <c r="E573" s="648"/>
      <c r="F573" s="648"/>
    </row>
    <row r="574" spans="2:6" x14ac:dyDescent="0.2">
      <c r="B574" s="648"/>
      <c r="C574" s="648"/>
      <c r="D574" s="648"/>
      <c r="E574" s="648"/>
      <c r="F574" s="648"/>
    </row>
    <row r="575" spans="2:6" x14ac:dyDescent="0.2">
      <c r="B575" s="648"/>
      <c r="C575" s="648"/>
      <c r="D575" s="648"/>
      <c r="E575" s="648"/>
      <c r="F575" s="648"/>
    </row>
    <row r="576" spans="2:6" x14ac:dyDescent="0.2">
      <c r="B576" s="648"/>
      <c r="C576" s="648"/>
      <c r="D576" s="648"/>
      <c r="E576" s="648"/>
      <c r="F576" s="648"/>
    </row>
    <row r="577" spans="2:6" x14ac:dyDescent="0.2">
      <c r="B577" s="648"/>
      <c r="C577" s="648"/>
      <c r="D577" s="648"/>
      <c r="E577" s="648"/>
      <c r="F577" s="648"/>
    </row>
    <row r="578" spans="2:6" x14ac:dyDescent="0.2">
      <c r="B578" s="648"/>
      <c r="C578" s="648"/>
      <c r="D578" s="648"/>
      <c r="E578" s="648"/>
      <c r="F578" s="648"/>
    </row>
    <row r="579" spans="2:6" x14ac:dyDescent="0.2">
      <c r="B579" s="648"/>
      <c r="C579" s="648"/>
      <c r="D579" s="648"/>
      <c r="E579" s="648"/>
      <c r="F579" s="648"/>
    </row>
    <row r="580" spans="2:6" x14ac:dyDescent="0.2">
      <c r="B580" s="648"/>
      <c r="C580" s="648"/>
      <c r="D580" s="648"/>
      <c r="E580" s="648"/>
      <c r="F580" s="648"/>
    </row>
    <row r="581" spans="2:6" x14ac:dyDescent="0.2">
      <c r="B581" s="648"/>
      <c r="C581" s="648"/>
      <c r="D581" s="648"/>
      <c r="E581" s="648"/>
      <c r="F581" s="648"/>
    </row>
    <row r="582" spans="2:6" x14ac:dyDescent="0.2">
      <c r="B582" s="648"/>
      <c r="C582" s="648"/>
      <c r="D582" s="648"/>
      <c r="E582" s="648"/>
      <c r="F582" s="648"/>
    </row>
    <row r="583" spans="2:6" x14ac:dyDescent="0.2">
      <c r="B583" s="648"/>
      <c r="C583" s="648"/>
      <c r="D583" s="648"/>
      <c r="E583" s="648"/>
      <c r="F583" s="648"/>
    </row>
    <row r="584" spans="2:6" x14ac:dyDescent="0.2">
      <c r="B584" s="648"/>
      <c r="C584" s="648"/>
      <c r="D584" s="648"/>
      <c r="E584" s="648"/>
      <c r="F584" s="648"/>
    </row>
    <row r="585" spans="2:6" x14ac:dyDescent="0.2">
      <c r="B585" s="648"/>
      <c r="C585" s="648"/>
      <c r="D585" s="648"/>
      <c r="E585" s="648"/>
      <c r="F585" s="648"/>
    </row>
    <row r="586" spans="2:6" x14ac:dyDescent="0.2">
      <c r="B586" s="648"/>
      <c r="C586" s="648"/>
      <c r="D586" s="648"/>
      <c r="E586" s="648"/>
      <c r="F586" s="648"/>
    </row>
    <row r="587" spans="2:6" x14ac:dyDescent="0.2">
      <c r="B587" s="648"/>
      <c r="C587" s="648"/>
      <c r="D587" s="648"/>
      <c r="E587" s="648"/>
      <c r="F587" s="648"/>
    </row>
    <row r="588" spans="2:6" x14ac:dyDescent="0.2">
      <c r="B588" s="648"/>
      <c r="C588" s="648"/>
      <c r="D588" s="648"/>
      <c r="E588" s="648"/>
      <c r="F588" s="648"/>
    </row>
    <row r="589" spans="2:6" x14ac:dyDescent="0.2">
      <c r="B589" s="648"/>
      <c r="C589" s="648"/>
      <c r="D589" s="648"/>
      <c r="E589" s="648"/>
      <c r="F589" s="648"/>
    </row>
    <row r="590" spans="2:6" x14ac:dyDescent="0.2">
      <c r="B590" s="648"/>
      <c r="C590" s="648"/>
      <c r="D590" s="648"/>
      <c r="E590" s="648"/>
      <c r="F590" s="648"/>
    </row>
    <row r="591" spans="2:6" x14ac:dyDescent="0.2">
      <c r="B591" s="648"/>
      <c r="C591" s="648"/>
      <c r="D591" s="648"/>
      <c r="E591" s="648"/>
      <c r="F591" s="648"/>
    </row>
    <row r="592" spans="2:6" x14ac:dyDescent="0.2">
      <c r="B592" s="648"/>
      <c r="C592" s="648"/>
      <c r="D592" s="648"/>
      <c r="E592" s="648"/>
      <c r="F592" s="648"/>
    </row>
    <row r="593" spans="2:6" x14ac:dyDescent="0.2">
      <c r="B593" s="648"/>
      <c r="C593" s="648"/>
      <c r="D593" s="648"/>
      <c r="E593" s="648"/>
      <c r="F593" s="648"/>
    </row>
    <row r="594" spans="2:6" x14ac:dyDescent="0.2">
      <c r="B594" s="648"/>
      <c r="C594" s="648"/>
      <c r="D594" s="648"/>
      <c r="E594" s="648"/>
      <c r="F594" s="648"/>
    </row>
    <row r="595" spans="2:6" x14ac:dyDescent="0.2">
      <c r="B595" s="648"/>
      <c r="C595" s="648"/>
      <c r="D595" s="648"/>
      <c r="E595" s="648"/>
      <c r="F595" s="648"/>
    </row>
    <row r="596" spans="2:6" x14ac:dyDescent="0.2">
      <c r="B596" s="648"/>
      <c r="C596" s="648"/>
      <c r="D596" s="648"/>
      <c r="E596" s="648"/>
      <c r="F596" s="648"/>
    </row>
  </sheetData>
  <printOptions horizontalCentered="1"/>
  <pageMargins left="0" right="0" top="0.39370078740157483" bottom="0" header="0" footer="0"/>
  <pageSetup paperSize="8" scale="55" orientation="portrait" horizontalDpi="429496729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6"/>
  <sheetViews>
    <sheetView zoomScale="75" workbookViewId="0">
      <selection activeCell="A2" sqref="A2"/>
    </sheetView>
  </sheetViews>
  <sheetFormatPr defaultRowHeight="12.75" x14ac:dyDescent="0.2"/>
  <cols>
    <col min="1" max="1" width="15.85546875" style="530" customWidth="1"/>
    <col min="2" max="3" width="10.5703125" style="530" customWidth="1"/>
    <col min="4" max="4" width="9.85546875" style="530" customWidth="1"/>
    <col min="5" max="5" width="9.28515625" style="530" customWidth="1"/>
    <col min="6" max="6" width="73.7109375" style="530" customWidth="1"/>
    <col min="7" max="7" width="22.7109375" style="530" customWidth="1"/>
    <col min="8" max="8" width="22" style="530" customWidth="1"/>
    <col min="9" max="9" width="22.7109375" style="530" customWidth="1"/>
    <col min="10" max="10" width="14" style="530" customWidth="1"/>
    <col min="11" max="12" width="9.140625" style="530"/>
    <col min="13" max="13" width="11.42578125" style="530" bestFit="1" customWidth="1"/>
    <col min="14" max="16384" width="9.140625" style="530"/>
  </cols>
  <sheetData>
    <row r="1" spans="1:10" ht="15" x14ac:dyDescent="0.2">
      <c r="G1" s="531"/>
      <c r="H1" s="531"/>
      <c r="J1" s="531"/>
    </row>
    <row r="2" spans="1:10" ht="15.75" x14ac:dyDescent="0.25">
      <c r="A2" s="533"/>
      <c r="B2" s="533"/>
      <c r="C2" s="533"/>
      <c r="D2" s="533"/>
      <c r="E2" s="533"/>
      <c r="F2" s="533"/>
      <c r="G2" s="533"/>
      <c r="H2" s="533"/>
      <c r="I2" s="533"/>
      <c r="J2" s="533"/>
    </row>
    <row r="3" spans="1:10" ht="22.5" x14ac:dyDescent="0.3">
      <c r="A3" s="535" t="s">
        <v>676</v>
      </c>
      <c r="B3" s="536"/>
      <c r="C3" s="536"/>
      <c r="D3" s="536"/>
      <c r="E3" s="536"/>
      <c r="F3" s="536"/>
      <c r="G3" s="536"/>
      <c r="H3" s="536"/>
      <c r="I3" s="538"/>
      <c r="J3" s="538"/>
    </row>
    <row r="4" spans="1:10" ht="24.75" customHeight="1" x14ac:dyDescent="0.3">
      <c r="A4" s="535" t="s">
        <v>677</v>
      </c>
      <c r="B4" s="536"/>
      <c r="C4" s="536"/>
      <c r="D4" s="536"/>
      <c r="E4" s="538"/>
      <c r="F4" s="538"/>
      <c r="G4" s="538"/>
      <c r="H4" s="538"/>
      <c r="I4" s="538"/>
      <c r="J4" s="533"/>
    </row>
    <row r="5" spans="1:10" ht="16.5" thickBot="1" x14ac:dyDescent="0.3">
      <c r="A5" s="533"/>
      <c r="B5" s="533"/>
      <c r="C5" s="533"/>
      <c r="D5" s="533"/>
      <c r="E5" s="533"/>
      <c r="F5" s="533"/>
      <c r="G5" s="540"/>
      <c r="H5" s="540"/>
      <c r="I5" s="540"/>
      <c r="J5" s="540" t="s">
        <v>434</v>
      </c>
    </row>
    <row r="6" spans="1:10" ht="24" customHeight="1" x14ac:dyDescent="0.25">
      <c r="A6" s="542" t="s">
        <v>500</v>
      </c>
      <c r="B6" s="543" t="s">
        <v>501</v>
      </c>
      <c r="C6" s="544"/>
      <c r="D6" s="544"/>
      <c r="E6" s="545"/>
      <c r="F6" s="546" t="s">
        <v>502</v>
      </c>
      <c r="G6" s="546" t="s">
        <v>503</v>
      </c>
      <c r="H6" s="547" t="s">
        <v>504</v>
      </c>
      <c r="I6" s="546" t="s">
        <v>487</v>
      </c>
      <c r="J6" s="546" t="s">
        <v>505</v>
      </c>
    </row>
    <row r="7" spans="1:10" ht="17.25" customHeight="1" x14ac:dyDescent="0.25">
      <c r="A7" s="548" t="s">
        <v>506</v>
      </c>
      <c r="B7" s="549" t="s">
        <v>507</v>
      </c>
      <c r="C7" s="550" t="s">
        <v>508</v>
      </c>
      <c r="D7" s="551" t="s">
        <v>509</v>
      </c>
      <c r="E7" s="552" t="s">
        <v>510</v>
      </c>
      <c r="F7" s="553"/>
      <c r="G7" s="554" t="s">
        <v>511</v>
      </c>
      <c r="H7" s="555" t="s">
        <v>495</v>
      </c>
      <c r="I7" s="554" t="s">
        <v>678</v>
      </c>
      <c r="J7" s="554" t="s">
        <v>513</v>
      </c>
    </row>
    <row r="8" spans="1:10" ht="15.75" x14ac:dyDescent="0.25">
      <c r="A8" s="556" t="s">
        <v>514</v>
      </c>
      <c r="B8" s="557" t="s">
        <v>515</v>
      </c>
      <c r="C8" s="550"/>
      <c r="D8" s="550"/>
      <c r="E8" s="558" t="s">
        <v>516</v>
      </c>
      <c r="F8" s="559"/>
      <c r="G8" s="554" t="s">
        <v>495</v>
      </c>
      <c r="H8" s="555" t="s">
        <v>517</v>
      </c>
      <c r="I8" s="554" t="s">
        <v>522</v>
      </c>
      <c r="J8" s="560" t="s">
        <v>519</v>
      </c>
    </row>
    <row r="9" spans="1:10" ht="16.5" thickBot="1" x14ac:dyDescent="0.3">
      <c r="A9" s="556" t="s">
        <v>520</v>
      </c>
      <c r="B9" s="561"/>
      <c r="C9" s="562"/>
      <c r="D9" s="562"/>
      <c r="E9" s="563"/>
      <c r="F9" s="564"/>
      <c r="G9" s="554"/>
      <c r="H9" s="565" t="s">
        <v>521</v>
      </c>
      <c r="I9" s="566"/>
      <c r="J9" s="567"/>
    </row>
    <row r="10" spans="1:10" ht="16.5" thickBot="1" x14ac:dyDescent="0.3">
      <c r="A10" s="568" t="s">
        <v>0</v>
      </c>
      <c r="B10" s="569" t="s">
        <v>523</v>
      </c>
      <c r="C10" s="570" t="s">
        <v>524</v>
      </c>
      <c r="D10" s="570" t="s">
        <v>525</v>
      </c>
      <c r="E10" s="571" t="s">
        <v>526</v>
      </c>
      <c r="F10" s="571" t="s">
        <v>527</v>
      </c>
      <c r="G10" s="571">
        <v>1</v>
      </c>
      <c r="H10" s="571">
        <v>2</v>
      </c>
      <c r="I10" s="571">
        <v>3</v>
      </c>
      <c r="J10" s="571">
        <v>4</v>
      </c>
    </row>
    <row r="11" spans="1:10" ht="30.75" customHeight="1" x14ac:dyDescent="0.25">
      <c r="A11" s="573" t="s">
        <v>528</v>
      </c>
      <c r="B11" s="574" t="s">
        <v>679</v>
      </c>
      <c r="C11" s="575"/>
      <c r="D11" s="576"/>
      <c r="E11" s="577"/>
      <c r="F11" s="578" t="s">
        <v>680</v>
      </c>
      <c r="G11" s="579">
        <v>2420000</v>
      </c>
      <c r="H11" s="579">
        <v>14335394</v>
      </c>
      <c r="I11" s="579">
        <v>234109</v>
      </c>
      <c r="J11" s="580">
        <v>1.6330838203679647</v>
      </c>
    </row>
    <row r="12" spans="1:10" ht="18.75" customHeight="1" x14ac:dyDescent="0.25">
      <c r="A12" s="573" t="s">
        <v>528</v>
      </c>
      <c r="B12" s="574"/>
      <c r="C12" s="575" t="s">
        <v>681</v>
      </c>
      <c r="D12" s="576"/>
      <c r="E12" s="577"/>
      <c r="F12" s="578" t="s">
        <v>682</v>
      </c>
      <c r="G12" s="579">
        <v>2420000</v>
      </c>
      <c r="H12" s="579">
        <v>14335394</v>
      </c>
      <c r="I12" s="579">
        <v>234109</v>
      </c>
      <c r="J12" s="580">
        <v>1.6330838203679647</v>
      </c>
    </row>
    <row r="13" spans="1:10" ht="18.75" customHeight="1" x14ac:dyDescent="0.25">
      <c r="A13" s="585" t="s">
        <v>528</v>
      </c>
      <c r="B13" s="649"/>
      <c r="C13" s="650"/>
      <c r="D13" s="601" t="s">
        <v>683</v>
      </c>
      <c r="E13" s="602"/>
      <c r="F13" s="651" t="s">
        <v>684</v>
      </c>
      <c r="G13" s="612">
        <v>132836</v>
      </c>
      <c r="H13" s="612">
        <v>2262966</v>
      </c>
      <c r="I13" s="612">
        <v>2583</v>
      </c>
      <c r="J13" s="591">
        <v>0.11414223633938822</v>
      </c>
    </row>
    <row r="14" spans="1:10" ht="18.75" customHeight="1" x14ac:dyDescent="0.25">
      <c r="A14" s="585"/>
      <c r="B14" s="649"/>
      <c r="C14" s="650"/>
      <c r="D14" s="601"/>
      <c r="E14" s="652" t="s">
        <v>685</v>
      </c>
      <c r="F14" s="653" t="s">
        <v>686</v>
      </c>
      <c r="G14" s="617">
        <v>0</v>
      </c>
      <c r="H14" s="617">
        <v>39900</v>
      </c>
      <c r="I14" s="617">
        <v>0</v>
      </c>
      <c r="J14" s="600">
        <v>0</v>
      </c>
    </row>
    <row r="15" spans="1:10" ht="18.75" customHeight="1" x14ac:dyDescent="0.25">
      <c r="A15" s="592" t="s">
        <v>528</v>
      </c>
      <c r="B15" s="581"/>
      <c r="C15" s="654"/>
      <c r="D15" s="595"/>
      <c r="E15" s="652" t="s">
        <v>687</v>
      </c>
      <c r="F15" s="604" t="s">
        <v>688</v>
      </c>
      <c r="G15" s="617">
        <v>132836</v>
      </c>
      <c r="H15" s="617">
        <v>2223066</v>
      </c>
      <c r="I15" s="617">
        <v>2583</v>
      </c>
      <c r="J15" s="600">
        <v>0.11619088232198234</v>
      </c>
    </row>
    <row r="16" spans="1:10" ht="18.75" customHeight="1" x14ac:dyDescent="0.25">
      <c r="A16" s="592" t="s">
        <v>528</v>
      </c>
      <c r="B16" s="581"/>
      <c r="C16" s="654"/>
      <c r="D16" s="595"/>
      <c r="E16" s="652" t="s">
        <v>689</v>
      </c>
      <c r="F16" s="604" t="s">
        <v>690</v>
      </c>
      <c r="G16" s="617">
        <v>0</v>
      </c>
      <c r="H16" s="617">
        <v>0</v>
      </c>
      <c r="I16" s="617">
        <v>0</v>
      </c>
      <c r="J16" s="600">
        <v>0</v>
      </c>
    </row>
    <row r="17" spans="1:10" ht="18.75" customHeight="1" x14ac:dyDescent="0.25">
      <c r="A17" s="585" t="s">
        <v>528</v>
      </c>
      <c r="B17" s="649"/>
      <c r="C17" s="650"/>
      <c r="D17" s="601" t="s">
        <v>691</v>
      </c>
      <c r="E17" s="602"/>
      <c r="F17" s="607" t="s">
        <v>692</v>
      </c>
      <c r="G17" s="612">
        <v>0</v>
      </c>
      <c r="H17" s="612">
        <v>0</v>
      </c>
      <c r="I17" s="612">
        <v>0</v>
      </c>
      <c r="J17" s="591">
        <v>0</v>
      </c>
    </row>
    <row r="18" spans="1:10" ht="18.75" customHeight="1" x14ac:dyDescent="0.25">
      <c r="A18" s="592" t="s">
        <v>528</v>
      </c>
      <c r="B18" s="581"/>
      <c r="C18" s="654"/>
      <c r="D18" s="595"/>
      <c r="E18" s="652" t="s">
        <v>693</v>
      </c>
      <c r="F18" s="604" t="s">
        <v>613</v>
      </c>
      <c r="G18" s="617">
        <v>0</v>
      </c>
      <c r="H18" s="617">
        <v>0</v>
      </c>
      <c r="I18" s="617">
        <v>0</v>
      </c>
      <c r="J18" s="600">
        <v>0</v>
      </c>
    </row>
    <row r="19" spans="1:10" ht="18.75" customHeight="1" x14ac:dyDescent="0.25">
      <c r="A19" s="585" t="s">
        <v>528</v>
      </c>
      <c r="B19" s="649"/>
      <c r="C19" s="650"/>
      <c r="D19" s="601" t="s">
        <v>694</v>
      </c>
      <c r="E19" s="602"/>
      <c r="F19" s="603" t="s">
        <v>695</v>
      </c>
      <c r="G19" s="612">
        <v>1717164</v>
      </c>
      <c r="H19" s="612">
        <v>5977478</v>
      </c>
      <c r="I19" s="612">
        <v>31974</v>
      </c>
      <c r="J19" s="591">
        <v>0.53490786582568772</v>
      </c>
    </row>
    <row r="20" spans="1:10" ht="18.75" customHeight="1" x14ac:dyDescent="0.25">
      <c r="A20" s="592" t="s">
        <v>528</v>
      </c>
      <c r="B20" s="581"/>
      <c r="C20" s="654"/>
      <c r="D20" s="595"/>
      <c r="E20" s="652" t="s">
        <v>696</v>
      </c>
      <c r="F20" s="653" t="s">
        <v>697</v>
      </c>
      <c r="G20" s="617">
        <v>0</v>
      </c>
      <c r="H20" s="617">
        <v>41880</v>
      </c>
      <c r="I20" s="617">
        <v>0</v>
      </c>
      <c r="J20" s="600">
        <v>0</v>
      </c>
    </row>
    <row r="21" spans="1:10" ht="18.75" customHeight="1" x14ac:dyDescent="0.25">
      <c r="A21" s="592" t="s">
        <v>528</v>
      </c>
      <c r="B21" s="581"/>
      <c r="C21" s="654"/>
      <c r="D21" s="595"/>
      <c r="E21" s="652" t="s">
        <v>698</v>
      </c>
      <c r="F21" s="653" t="s">
        <v>610</v>
      </c>
      <c r="G21" s="617">
        <v>1717164</v>
      </c>
      <c r="H21" s="617">
        <v>5294798</v>
      </c>
      <c r="I21" s="617">
        <v>17154</v>
      </c>
      <c r="J21" s="600">
        <v>0.3239783651803147</v>
      </c>
    </row>
    <row r="22" spans="1:10" ht="18.75" customHeight="1" x14ac:dyDescent="0.25">
      <c r="A22" s="592" t="s">
        <v>528</v>
      </c>
      <c r="B22" s="581"/>
      <c r="C22" s="654"/>
      <c r="D22" s="595"/>
      <c r="E22" s="652" t="s">
        <v>699</v>
      </c>
      <c r="F22" s="653" t="s">
        <v>611</v>
      </c>
      <c r="G22" s="617">
        <v>0</v>
      </c>
      <c r="H22" s="617">
        <v>36000</v>
      </c>
      <c r="I22" s="617">
        <v>0</v>
      </c>
      <c r="J22" s="600">
        <v>0</v>
      </c>
    </row>
    <row r="23" spans="1:10" ht="18.75" customHeight="1" x14ac:dyDescent="0.25">
      <c r="A23" s="592" t="s">
        <v>528</v>
      </c>
      <c r="B23" s="581"/>
      <c r="C23" s="654"/>
      <c r="D23" s="595"/>
      <c r="E23" s="652" t="s">
        <v>700</v>
      </c>
      <c r="F23" s="655" t="s">
        <v>612</v>
      </c>
      <c r="G23" s="617">
        <v>0</v>
      </c>
      <c r="H23" s="617">
        <v>60800</v>
      </c>
      <c r="I23" s="617">
        <v>14820</v>
      </c>
      <c r="J23" s="600">
        <v>24.375</v>
      </c>
    </row>
    <row r="24" spans="1:10" ht="18.75" customHeight="1" x14ac:dyDescent="0.25">
      <c r="A24" s="592" t="s">
        <v>528</v>
      </c>
      <c r="B24" s="581"/>
      <c r="C24" s="654"/>
      <c r="D24" s="595"/>
      <c r="E24" s="652" t="s">
        <v>701</v>
      </c>
      <c r="F24" s="655" t="s">
        <v>702</v>
      </c>
      <c r="G24" s="617">
        <v>0</v>
      </c>
      <c r="H24" s="617">
        <v>544000</v>
      </c>
      <c r="I24" s="617">
        <v>0</v>
      </c>
      <c r="J24" s="600">
        <v>0</v>
      </c>
    </row>
    <row r="25" spans="1:10" ht="18.75" customHeight="1" x14ac:dyDescent="0.25">
      <c r="A25" s="585" t="s">
        <v>528</v>
      </c>
      <c r="B25" s="649"/>
      <c r="C25" s="650"/>
      <c r="D25" s="601" t="s">
        <v>703</v>
      </c>
      <c r="E25" s="602"/>
      <c r="F25" s="607" t="s">
        <v>704</v>
      </c>
      <c r="G25" s="612">
        <v>0</v>
      </c>
      <c r="H25" s="612">
        <v>250000</v>
      </c>
      <c r="I25" s="612">
        <v>0</v>
      </c>
      <c r="J25" s="591">
        <v>0</v>
      </c>
    </row>
    <row r="26" spans="1:10" ht="18.75" customHeight="1" x14ac:dyDescent="0.25">
      <c r="A26" s="592" t="s">
        <v>528</v>
      </c>
      <c r="B26" s="581"/>
      <c r="C26" s="654"/>
      <c r="D26" s="595"/>
      <c r="E26" s="596" t="s">
        <v>705</v>
      </c>
      <c r="F26" s="655" t="s">
        <v>706</v>
      </c>
      <c r="G26" s="617">
        <v>0</v>
      </c>
      <c r="H26" s="617">
        <v>250000</v>
      </c>
      <c r="I26" s="617">
        <v>0</v>
      </c>
      <c r="J26" s="600">
        <v>0</v>
      </c>
    </row>
    <row r="27" spans="1:10" ht="18.75" customHeight="1" x14ac:dyDescent="0.25">
      <c r="A27" s="585" t="s">
        <v>528</v>
      </c>
      <c r="B27" s="649"/>
      <c r="C27" s="650"/>
      <c r="D27" s="601" t="s">
        <v>707</v>
      </c>
      <c r="E27" s="606"/>
      <c r="F27" s="656" t="s">
        <v>708</v>
      </c>
      <c r="G27" s="612">
        <v>54200</v>
      </c>
      <c r="H27" s="612">
        <v>262430</v>
      </c>
      <c r="I27" s="612">
        <v>15699</v>
      </c>
      <c r="J27" s="591">
        <v>5.9821666730175664</v>
      </c>
    </row>
    <row r="28" spans="1:10" ht="18.75" customHeight="1" x14ac:dyDescent="0.25">
      <c r="A28" s="585" t="s">
        <v>528</v>
      </c>
      <c r="B28" s="649"/>
      <c r="C28" s="650"/>
      <c r="D28" s="601" t="s">
        <v>709</v>
      </c>
      <c r="E28" s="606"/>
      <c r="F28" s="657" t="s">
        <v>710</v>
      </c>
      <c r="G28" s="612">
        <v>515800</v>
      </c>
      <c r="H28" s="612">
        <v>5582520</v>
      </c>
      <c r="I28" s="612">
        <v>183853</v>
      </c>
      <c r="J28" s="591">
        <v>3.2933693027521622</v>
      </c>
    </row>
    <row r="29" spans="1:10" ht="18.75" customHeight="1" x14ac:dyDescent="0.25">
      <c r="A29" s="592" t="s">
        <v>528</v>
      </c>
      <c r="B29" s="581"/>
      <c r="C29" s="654"/>
      <c r="D29" s="595"/>
      <c r="E29" s="596" t="s">
        <v>711</v>
      </c>
      <c r="F29" s="655" t="s">
        <v>712</v>
      </c>
      <c r="G29" s="617">
        <v>0</v>
      </c>
      <c r="H29" s="617">
        <v>0</v>
      </c>
      <c r="I29" s="617">
        <v>0</v>
      </c>
      <c r="J29" s="600">
        <v>0</v>
      </c>
    </row>
    <row r="30" spans="1:10" ht="18.75" customHeight="1" x14ac:dyDescent="0.25">
      <c r="A30" s="592" t="s">
        <v>528</v>
      </c>
      <c r="B30" s="581"/>
      <c r="C30" s="654"/>
      <c r="D30" s="595"/>
      <c r="E30" s="596" t="s">
        <v>713</v>
      </c>
      <c r="F30" s="655" t="s">
        <v>714</v>
      </c>
      <c r="G30" s="617">
        <v>302600</v>
      </c>
      <c r="H30" s="617">
        <v>5116580</v>
      </c>
      <c r="I30" s="617">
        <v>176914</v>
      </c>
      <c r="J30" s="600">
        <v>3.4576611721110586</v>
      </c>
    </row>
    <row r="31" spans="1:10" ht="18.75" customHeight="1" x14ac:dyDescent="0.25">
      <c r="A31" s="592" t="s">
        <v>528</v>
      </c>
      <c r="B31" s="581"/>
      <c r="C31" s="654"/>
      <c r="D31" s="595"/>
      <c r="E31" s="596" t="s">
        <v>715</v>
      </c>
      <c r="F31" s="655" t="s">
        <v>716</v>
      </c>
      <c r="G31" s="617">
        <v>213200</v>
      </c>
      <c r="H31" s="617">
        <v>465940</v>
      </c>
      <c r="I31" s="617">
        <v>6939</v>
      </c>
      <c r="J31" s="600">
        <v>1.4892475426020517</v>
      </c>
    </row>
    <row r="32" spans="1:10" ht="16.5" thickBot="1" x14ac:dyDescent="0.3">
      <c r="A32" s="638"/>
      <c r="B32" s="639"/>
      <c r="C32" s="640"/>
      <c r="D32" s="640"/>
      <c r="E32" s="641"/>
      <c r="F32" s="642"/>
      <c r="G32" s="643"/>
      <c r="H32" s="643"/>
      <c r="I32" s="643"/>
      <c r="J32" s="645"/>
    </row>
    <row r="33" spans="2:8" x14ac:dyDescent="0.2">
      <c r="B33" s="648"/>
      <c r="C33" s="648"/>
      <c r="D33" s="648"/>
      <c r="E33" s="648"/>
      <c r="F33" s="648"/>
    </row>
    <row r="34" spans="2:8" x14ac:dyDescent="0.2">
      <c r="B34" s="648"/>
      <c r="C34" s="648"/>
      <c r="D34" s="648"/>
      <c r="E34" s="648"/>
      <c r="F34" s="648"/>
      <c r="H34" s="658"/>
    </row>
    <row r="35" spans="2:8" x14ac:dyDescent="0.2">
      <c r="B35" s="648"/>
      <c r="C35" s="648"/>
      <c r="D35" s="648"/>
      <c r="E35" s="648"/>
      <c r="F35" s="648"/>
    </row>
    <row r="36" spans="2:8" x14ac:dyDescent="0.2">
      <c r="B36" s="648"/>
      <c r="C36" s="648"/>
      <c r="D36" s="648"/>
      <c r="E36" s="648"/>
      <c r="F36" s="648"/>
    </row>
    <row r="37" spans="2:8" x14ac:dyDescent="0.2">
      <c r="B37" s="648"/>
      <c r="C37" s="648"/>
      <c r="D37" s="648"/>
      <c r="E37" s="648"/>
      <c r="F37" s="648"/>
    </row>
    <row r="38" spans="2:8" x14ac:dyDescent="0.2">
      <c r="B38" s="648"/>
      <c r="C38" s="648"/>
      <c r="D38" s="648"/>
      <c r="E38" s="648"/>
      <c r="F38" s="648"/>
    </row>
    <row r="39" spans="2:8" x14ac:dyDescent="0.2">
      <c r="B39" s="648"/>
      <c r="C39" s="648"/>
      <c r="D39" s="648"/>
      <c r="E39" s="648"/>
      <c r="F39" s="648"/>
    </row>
    <row r="40" spans="2:8" x14ac:dyDescent="0.2">
      <c r="B40" s="648"/>
      <c r="C40" s="648"/>
      <c r="D40" s="648"/>
      <c r="E40" s="648"/>
      <c r="F40" s="648"/>
    </row>
    <row r="41" spans="2:8" x14ac:dyDescent="0.2">
      <c r="B41" s="648"/>
      <c r="C41" s="648"/>
      <c r="D41" s="648"/>
      <c r="E41" s="648"/>
      <c r="F41" s="648"/>
    </row>
    <row r="42" spans="2:8" x14ac:dyDescent="0.2">
      <c r="B42" s="648"/>
      <c r="C42" s="648"/>
      <c r="D42" s="648"/>
      <c r="E42" s="648"/>
      <c r="F42" s="648"/>
    </row>
    <row r="43" spans="2:8" x14ac:dyDescent="0.2">
      <c r="B43" s="648"/>
      <c r="C43" s="648"/>
      <c r="D43" s="648"/>
      <c r="E43" s="648"/>
      <c r="F43" s="648"/>
    </row>
    <row r="44" spans="2:8" x14ac:dyDescent="0.2">
      <c r="B44" s="648"/>
      <c r="C44" s="648"/>
      <c r="D44" s="648"/>
      <c r="E44" s="648"/>
      <c r="F44" s="648"/>
    </row>
    <row r="45" spans="2:8" x14ac:dyDescent="0.2">
      <c r="B45" s="648"/>
      <c r="C45" s="648"/>
      <c r="D45" s="648"/>
      <c r="E45" s="648"/>
      <c r="F45" s="648"/>
    </row>
    <row r="46" spans="2:8" x14ac:dyDescent="0.2">
      <c r="B46" s="648"/>
      <c r="C46" s="648"/>
      <c r="D46" s="648"/>
      <c r="E46" s="648"/>
      <c r="F46" s="648"/>
    </row>
    <row r="47" spans="2:8" x14ac:dyDescent="0.2">
      <c r="B47" s="648"/>
      <c r="C47" s="648"/>
      <c r="D47" s="648"/>
      <c r="E47" s="648"/>
      <c r="F47" s="648"/>
    </row>
    <row r="48" spans="2:8" x14ac:dyDescent="0.2">
      <c r="B48" s="648"/>
      <c r="C48" s="648"/>
      <c r="D48" s="648"/>
      <c r="E48" s="648"/>
      <c r="F48" s="648"/>
    </row>
    <row r="49" spans="2:6" x14ac:dyDescent="0.2">
      <c r="B49" s="648"/>
      <c r="C49" s="648"/>
      <c r="D49" s="648"/>
      <c r="E49" s="648"/>
      <c r="F49" s="648"/>
    </row>
    <row r="50" spans="2:6" x14ac:dyDescent="0.2">
      <c r="B50" s="648"/>
      <c r="C50" s="648"/>
      <c r="D50" s="648"/>
      <c r="E50" s="648"/>
      <c r="F50" s="648"/>
    </row>
    <row r="51" spans="2:6" x14ac:dyDescent="0.2">
      <c r="B51" s="648"/>
      <c r="C51" s="648"/>
      <c r="D51" s="648"/>
      <c r="E51" s="648"/>
      <c r="F51" s="648"/>
    </row>
    <row r="52" spans="2:6" x14ac:dyDescent="0.2">
      <c r="B52" s="648"/>
      <c r="C52" s="648"/>
      <c r="D52" s="648"/>
      <c r="E52" s="648"/>
      <c r="F52" s="648"/>
    </row>
    <row r="53" spans="2:6" x14ac:dyDescent="0.2">
      <c r="B53" s="648"/>
      <c r="C53" s="648"/>
      <c r="D53" s="648"/>
      <c r="E53" s="648"/>
      <c r="F53" s="648"/>
    </row>
    <row r="54" spans="2:6" x14ac:dyDescent="0.2">
      <c r="B54" s="648"/>
      <c r="C54" s="648"/>
      <c r="D54" s="648"/>
      <c r="E54" s="648"/>
      <c r="F54" s="648"/>
    </row>
    <row r="55" spans="2:6" x14ac:dyDescent="0.2">
      <c r="B55" s="648"/>
      <c r="C55" s="648"/>
      <c r="D55" s="648"/>
      <c r="E55" s="648"/>
      <c r="F55" s="648"/>
    </row>
    <row r="56" spans="2:6" x14ac:dyDescent="0.2">
      <c r="B56" s="648"/>
      <c r="C56" s="648"/>
      <c r="D56" s="648"/>
      <c r="E56" s="648"/>
      <c r="F56" s="648"/>
    </row>
    <row r="57" spans="2:6" x14ac:dyDescent="0.2">
      <c r="B57" s="648"/>
      <c r="C57" s="648"/>
      <c r="D57" s="648"/>
      <c r="E57" s="648"/>
      <c r="F57" s="648"/>
    </row>
    <row r="58" spans="2:6" x14ac:dyDescent="0.2">
      <c r="B58" s="648"/>
      <c r="C58" s="648"/>
      <c r="D58" s="648"/>
      <c r="E58" s="648"/>
      <c r="F58" s="648"/>
    </row>
    <row r="59" spans="2:6" x14ac:dyDescent="0.2">
      <c r="B59" s="648"/>
      <c r="C59" s="648"/>
      <c r="D59" s="648"/>
      <c r="E59" s="648"/>
      <c r="F59" s="648"/>
    </row>
    <row r="60" spans="2:6" x14ac:dyDescent="0.2">
      <c r="B60" s="648"/>
      <c r="C60" s="648"/>
      <c r="D60" s="648"/>
      <c r="E60" s="648"/>
      <c r="F60" s="648"/>
    </row>
    <row r="61" spans="2:6" x14ac:dyDescent="0.2">
      <c r="B61" s="648"/>
      <c r="C61" s="648"/>
      <c r="D61" s="648"/>
      <c r="E61" s="648"/>
      <c r="F61" s="648"/>
    </row>
    <row r="62" spans="2:6" x14ac:dyDescent="0.2">
      <c r="B62" s="648"/>
      <c r="C62" s="648"/>
      <c r="D62" s="648"/>
      <c r="E62" s="648"/>
      <c r="F62" s="648"/>
    </row>
    <row r="63" spans="2:6" x14ac:dyDescent="0.2">
      <c r="B63" s="648"/>
      <c r="C63" s="648"/>
      <c r="D63" s="648"/>
      <c r="E63" s="648"/>
      <c r="F63" s="648"/>
    </row>
    <row r="64" spans="2:6" x14ac:dyDescent="0.2">
      <c r="B64" s="648"/>
      <c r="C64" s="648"/>
      <c r="D64" s="648"/>
      <c r="E64" s="648"/>
      <c r="F64" s="648"/>
    </row>
    <row r="65" spans="2:6" x14ac:dyDescent="0.2">
      <c r="B65" s="648"/>
      <c r="C65" s="648"/>
      <c r="D65" s="648"/>
      <c r="E65" s="648"/>
      <c r="F65" s="648"/>
    </row>
    <row r="66" spans="2:6" x14ac:dyDescent="0.2">
      <c r="B66" s="648"/>
      <c r="C66" s="648"/>
      <c r="D66" s="648"/>
      <c r="E66" s="648"/>
      <c r="F66" s="648"/>
    </row>
    <row r="67" spans="2:6" x14ac:dyDescent="0.2">
      <c r="B67" s="648"/>
      <c r="C67" s="648"/>
      <c r="D67" s="648"/>
      <c r="E67" s="648"/>
      <c r="F67" s="648"/>
    </row>
    <row r="68" spans="2:6" x14ac:dyDescent="0.2">
      <c r="B68" s="648"/>
      <c r="C68" s="648"/>
      <c r="D68" s="648"/>
      <c r="E68" s="648"/>
      <c r="F68" s="648"/>
    </row>
    <row r="69" spans="2:6" x14ac:dyDescent="0.2">
      <c r="B69" s="648"/>
      <c r="C69" s="648"/>
      <c r="D69" s="648"/>
      <c r="E69" s="648"/>
      <c r="F69" s="648"/>
    </row>
    <row r="70" spans="2:6" x14ac:dyDescent="0.2">
      <c r="B70" s="648"/>
      <c r="C70" s="648"/>
      <c r="D70" s="648"/>
      <c r="E70" s="648"/>
      <c r="F70" s="648"/>
    </row>
    <row r="71" spans="2:6" x14ac:dyDescent="0.2">
      <c r="B71" s="648"/>
      <c r="C71" s="648"/>
      <c r="D71" s="648"/>
      <c r="E71" s="648"/>
      <c r="F71" s="648"/>
    </row>
    <row r="72" spans="2:6" x14ac:dyDescent="0.2">
      <c r="B72" s="648"/>
      <c r="C72" s="648"/>
      <c r="D72" s="648"/>
      <c r="E72" s="648"/>
      <c r="F72" s="648"/>
    </row>
    <row r="73" spans="2:6" x14ac:dyDescent="0.2">
      <c r="B73" s="648"/>
      <c r="C73" s="648"/>
      <c r="D73" s="648"/>
      <c r="E73" s="648"/>
      <c r="F73" s="648"/>
    </row>
    <row r="74" spans="2:6" x14ac:dyDescent="0.2">
      <c r="B74" s="648"/>
      <c r="C74" s="648"/>
      <c r="D74" s="648"/>
      <c r="E74" s="648"/>
      <c r="F74" s="648"/>
    </row>
    <row r="75" spans="2:6" x14ac:dyDescent="0.2">
      <c r="B75" s="648"/>
      <c r="C75" s="648"/>
      <c r="D75" s="648"/>
      <c r="E75" s="648"/>
      <c r="F75" s="648"/>
    </row>
    <row r="76" spans="2:6" x14ac:dyDescent="0.2">
      <c r="B76" s="648"/>
      <c r="C76" s="648"/>
      <c r="D76" s="648"/>
      <c r="E76" s="648"/>
      <c r="F76" s="648"/>
    </row>
    <row r="77" spans="2:6" x14ac:dyDescent="0.2">
      <c r="B77" s="648"/>
      <c r="C77" s="648"/>
      <c r="D77" s="648"/>
      <c r="E77" s="648"/>
      <c r="F77" s="648"/>
    </row>
    <row r="78" spans="2:6" x14ac:dyDescent="0.2">
      <c r="B78" s="648"/>
      <c r="C78" s="648"/>
      <c r="D78" s="648"/>
      <c r="E78" s="648"/>
      <c r="F78" s="648"/>
    </row>
    <row r="79" spans="2:6" x14ac:dyDescent="0.2">
      <c r="B79" s="648"/>
      <c r="C79" s="648"/>
      <c r="D79" s="648"/>
      <c r="E79" s="648"/>
      <c r="F79" s="648"/>
    </row>
    <row r="80" spans="2:6" x14ac:dyDescent="0.2">
      <c r="B80" s="648"/>
      <c r="C80" s="648"/>
      <c r="D80" s="648"/>
      <c r="E80" s="648"/>
      <c r="F80" s="648"/>
    </row>
    <row r="81" spans="2:6" x14ac:dyDescent="0.2">
      <c r="B81" s="648"/>
      <c r="C81" s="648"/>
      <c r="D81" s="648"/>
      <c r="E81" s="648"/>
      <c r="F81" s="648"/>
    </row>
    <row r="82" spans="2:6" x14ac:dyDescent="0.2">
      <c r="B82" s="648"/>
      <c r="C82" s="648"/>
      <c r="D82" s="648"/>
      <c r="E82" s="648"/>
      <c r="F82" s="648"/>
    </row>
    <row r="83" spans="2:6" x14ac:dyDescent="0.2">
      <c r="B83" s="648"/>
      <c r="C83" s="648"/>
      <c r="D83" s="648"/>
      <c r="E83" s="648"/>
      <c r="F83" s="648"/>
    </row>
    <row r="84" spans="2:6" x14ac:dyDescent="0.2">
      <c r="B84" s="648"/>
      <c r="C84" s="648"/>
      <c r="D84" s="648"/>
      <c r="E84" s="648"/>
      <c r="F84" s="648"/>
    </row>
    <row r="85" spans="2:6" x14ac:dyDescent="0.2">
      <c r="B85" s="648"/>
      <c r="C85" s="648"/>
      <c r="D85" s="648"/>
      <c r="E85" s="648"/>
      <c r="F85" s="648"/>
    </row>
    <row r="86" spans="2:6" x14ac:dyDescent="0.2">
      <c r="B86" s="648"/>
      <c r="C86" s="648"/>
      <c r="D86" s="648"/>
      <c r="E86" s="648"/>
      <c r="F86" s="648"/>
    </row>
    <row r="87" spans="2:6" x14ac:dyDescent="0.2">
      <c r="B87" s="648"/>
      <c r="C87" s="648"/>
      <c r="D87" s="648"/>
      <c r="E87" s="648"/>
      <c r="F87" s="648"/>
    </row>
    <row r="88" spans="2:6" x14ac:dyDescent="0.2">
      <c r="B88" s="648"/>
      <c r="C88" s="648"/>
      <c r="D88" s="648"/>
      <c r="E88" s="648"/>
      <c r="F88" s="648"/>
    </row>
    <row r="89" spans="2:6" x14ac:dyDescent="0.2">
      <c r="B89" s="648"/>
      <c r="C89" s="648"/>
      <c r="D89" s="648"/>
      <c r="E89" s="648"/>
      <c r="F89" s="648"/>
    </row>
    <row r="90" spans="2:6" x14ac:dyDescent="0.2">
      <c r="B90" s="648"/>
      <c r="C90" s="648"/>
      <c r="D90" s="648"/>
      <c r="E90" s="648"/>
      <c r="F90" s="648"/>
    </row>
    <row r="91" spans="2:6" x14ac:dyDescent="0.2">
      <c r="B91" s="648"/>
      <c r="C91" s="648"/>
      <c r="D91" s="648"/>
      <c r="E91" s="648"/>
      <c r="F91" s="648"/>
    </row>
    <row r="92" spans="2:6" x14ac:dyDescent="0.2">
      <c r="B92" s="648"/>
      <c r="C92" s="648"/>
      <c r="D92" s="648"/>
      <c r="E92" s="648"/>
      <c r="F92" s="648"/>
    </row>
    <row r="93" spans="2:6" x14ac:dyDescent="0.2">
      <c r="B93" s="648"/>
      <c r="C93" s="648"/>
      <c r="D93" s="648"/>
      <c r="E93" s="648"/>
      <c r="F93" s="648"/>
    </row>
    <row r="94" spans="2:6" x14ac:dyDescent="0.2">
      <c r="B94" s="648"/>
      <c r="C94" s="648"/>
      <c r="D94" s="648"/>
      <c r="E94" s="648"/>
      <c r="F94" s="648"/>
    </row>
    <row r="95" spans="2:6" x14ac:dyDescent="0.2">
      <c r="B95" s="648"/>
      <c r="C95" s="648"/>
      <c r="D95" s="648"/>
      <c r="E95" s="648"/>
      <c r="F95" s="648"/>
    </row>
    <row r="96" spans="2:6" x14ac:dyDescent="0.2">
      <c r="B96" s="648"/>
      <c r="C96" s="648"/>
      <c r="D96" s="648"/>
      <c r="E96" s="648"/>
      <c r="F96" s="648"/>
    </row>
    <row r="97" spans="2:6" x14ac:dyDescent="0.2">
      <c r="B97" s="648"/>
      <c r="C97" s="648"/>
      <c r="D97" s="648"/>
      <c r="E97" s="648"/>
      <c r="F97" s="648"/>
    </row>
    <row r="98" spans="2:6" x14ac:dyDescent="0.2">
      <c r="B98" s="648"/>
      <c r="C98" s="648"/>
      <c r="D98" s="648"/>
      <c r="E98" s="648"/>
      <c r="F98" s="648"/>
    </row>
    <row r="99" spans="2:6" x14ac:dyDescent="0.2">
      <c r="B99" s="648"/>
      <c r="C99" s="648"/>
      <c r="D99" s="648"/>
      <c r="E99" s="648"/>
      <c r="F99" s="648"/>
    </row>
    <row r="100" spans="2:6" x14ac:dyDescent="0.2">
      <c r="B100" s="648"/>
      <c r="C100" s="648"/>
      <c r="D100" s="648"/>
      <c r="E100" s="648"/>
      <c r="F100" s="648"/>
    </row>
    <row r="101" spans="2:6" x14ac:dyDescent="0.2">
      <c r="B101" s="648"/>
      <c r="C101" s="648"/>
      <c r="D101" s="648"/>
      <c r="E101" s="648"/>
      <c r="F101" s="648"/>
    </row>
    <row r="102" spans="2:6" x14ac:dyDescent="0.2">
      <c r="B102" s="648"/>
      <c r="C102" s="648"/>
      <c r="D102" s="648"/>
      <c r="E102" s="648"/>
      <c r="F102" s="648"/>
    </row>
    <row r="103" spans="2:6" x14ac:dyDescent="0.2">
      <c r="B103" s="648"/>
      <c r="C103" s="648"/>
      <c r="D103" s="648"/>
      <c r="E103" s="648"/>
      <c r="F103" s="648"/>
    </row>
    <row r="104" spans="2:6" x14ac:dyDescent="0.2">
      <c r="B104" s="648"/>
      <c r="C104" s="648"/>
      <c r="D104" s="648"/>
      <c r="E104" s="648"/>
      <c r="F104" s="648"/>
    </row>
    <row r="105" spans="2:6" x14ac:dyDescent="0.2">
      <c r="B105" s="648"/>
      <c r="C105" s="648"/>
      <c r="D105" s="648"/>
      <c r="E105" s="648"/>
      <c r="F105" s="648"/>
    </row>
    <row r="106" spans="2:6" x14ac:dyDescent="0.2">
      <c r="B106" s="648"/>
      <c r="C106" s="648"/>
      <c r="D106" s="648"/>
      <c r="E106" s="648"/>
      <c r="F106" s="648"/>
    </row>
    <row r="107" spans="2:6" x14ac:dyDescent="0.2">
      <c r="B107" s="648"/>
      <c r="C107" s="648"/>
      <c r="D107" s="648"/>
      <c r="E107" s="648"/>
      <c r="F107" s="648"/>
    </row>
    <row r="108" spans="2:6" x14ac:dyDescent="0.2">
      <c r="B108" s="648"/>
      <c r="C108" s="648"/>
      <c r="D108" s="648"/>
      <c r="E108" s="648"/>
      <c r="F108" s="648"/>
    </row>
    <row r="109" spans="2:6" x14ac:dyDescent="0.2">
      <c r="B109" s="648"/>
      <c r="C109" s="648"/>
      <c r="D109" s="648"/>
      <c r="E109" s="648"/>
      <c r="F109" s="648"/>
    </row>
    <row r="110" spans="2:6" x14ac:dyDescent="0.2">
      <c r="B110" s="648"/>
      <c r="C110" s="648"/>
      <c r="D110" s="648"/>
      <c r="E110" s="648"/>
      <c r="F110" s="648"/>
    </row>
    <row r="111" spans="2:6" x14ac:dyDescent="0.2">
      <c r="B111" s="648"/>
      <c r="C111" s="648"/>
      <c r="D111" s="648"/>
      <c r="E111" s="648"/>
      <c r="F111" s="648"/>
    </row>
    <row r="112" spans="2:6" x14ac:dyDescent="0.2">
      <c r="B112" s="648"/>
      <c r="C112" s="648"/>
      <c r="D112" s="648"/>
      <c r="E112" s="648"/>
      <c r="F112" s="648"/>
    </row>
    <row r="113" spans="2:6" x14ac:dyDescent="0.2">
      <c r="B113" s="648"/>
      <c r="C113" s="648"/>
      <c r="D113" s="648"/>
      <c r="E113" s="648"/>
      <c r="F113" s="648"/>
    </row>
    <row r="114" spans="2:6" x14ac:dyDescent="0.2">
      <c r="B114" s="648"/>
      <c r="C114" s="648"/>
      <c r="D114" s="648"/>
      <c r="E114" s="648"/>
      <c r="F114" s="648"/>
    </row>
    <row r="115" spans="2:6" x14ac:dyDescent="0.2">
      <c r="B115" s="648"/>
      <c r="C115" s="648"/>
      <c r="D115" s="648"/>
      <c r="E115" s="648"/>
      <c r="F115" s="648"/>
    </row>
    <row r="116" spans="2:6" x14ac:dyDescent="0.2">
      <c r="B116" s="648"/>
      <c r="C116" s="648"/>
      <c r="D116" s="648"/>
      <c r="E116" s="648"/>
      <c r="F116" s="648"/>
    </row>
    <row r="117" spans="2:6" x14ac:dyDescent="0.2">
      <c r="B117" s="648"/>
      <c r="C117" s="648"/>
      <c r="D117" s="648"/>
      <c r="E117" s="648"/>
      <c r="F117" s="648"/>
    </row>
    <row r="118" spans="2:6" x14ac:dyDescent="0.2">
      <c r="B118" s="648"/>
      <c r="C118" s="648"/>
      <c r="D118" s="648"/>
      <c r="E118" s="648"/>
      <c r="F118" s="648"/>
    </row>
    <row r="119" spans="2:6" x14ac:dyDescent="0.2">
      <c r="B119" s="648"/>
      <c r="C119" s="648"/>
      <c r="D119" s="648"/>
      <c r="E119" s="648"/>
      <c r="F119" s="648"/>
    </row>
    <row r="120" spans="2:6" x14ac:dyDescent="0.2">
      <c r="B120" s="648"/>
      <c r="C120" s="648"/>
      <c r="D120" s="648"/>
      <c r="E120" s="648"/>
      <c r="F120" s="648"/>
    </row>
    <row r="121" spans="2:6" x14ac:dyDescent="0.2">
      <c r="B121" s="648"/>
      <c r="C121" s="648"/>
      <c r="D121" s="648"/>
      <c r="E121" s="648"/>
      <c r="F121" s="648"/>
    </row>
    <row r="122" spans="2:6" x14ac:dyDescent="0.2">
      <c r="B122" s="648"/>
      <c r="C122" s="648"/>
      <c r="D122" s="648"/>
      <c r="E122" s="648"/>
      <c r="F122" s="648"/>
    </row>
    <row r="123" spans="2:6" x14ac:dyDescent="0.2">
      <c r="B123" s="648"/>
      <c r="C123" s="648"/>
      <c r="D123" s="648"/>
      <c r="E123" s="648"/>
      <c r="F123" s="648"/>
    </row>
    <row r="124" spans="2:6" x14ac:dyDescent="0.2">
      <c r="B124" s="648"/>
      <c r="C124" s="648"/>
      <c r="D124" s="648"/>
      <c r="E124" s="648"/>
      <c r="F124" s="648"/>
    </row>
    <row r="125" spans="2:6" x14ac:dyDescent="0.2">
      <c r="B125" s="648"/>
      <c r="C125" s="648"/>
      <c r="D125" s="648"/>
      <c r="E125" s="648"/>
      <c r="F125" s="648"/>
    </row>
    <row r="126" spans="2:6" x14ac:dyDescent="0.2">
      <c r="B126" s="648"/>
      <c r="C126" s="648"/>
      <c r="D126" s="648"/>
      <c r="E126" s="648"/>
      <c r="F126" s="648"/>
    </row>
    <row r="127" spans="2:6" x14ac:dyDescent="0.2">
      <c r="B127" s="648"/>
      <c r="C127" s="648"/>
      <c r="D127" s="648"/>
      <c r="E127" s="648"/>
      <c r="F127" s="648"/>
    </row>
    <row r="128" spans="2:6" x14ac:dyDescent="0.2">
      <c r="B128" s="648"/>
      <c r="C128" s="648"/>
      <c r="D128" s="648"/>
      <c r="E128" s="648"/>
      <c r="F128" s="648"/>
    </row>
    <row r="129" spans="2:6" x14ac:dyDescent="0.2">
      <c r="B129" s="648"/>
      <c r="C129" s="648"/>
      <c r="D129" s="648"/>
      <c r="E129" s="648"/>
      <c r="F129" s="648"/>
    </row>
    <row r="130" spans="2:6" x14ac:dyDescent="0.2">
      <c r="B130" s="648"/>
      <c r="C130" s="648"/>
      <c r="D130" s="648"/>
      <c r="E130" s="648"/>
      <c r="F130" s="648"/>
    </row>
    <row r="131" spans="2:6" x14ac:dyDescent="0.2">
      <c r="B131" s="648"/>
      <c r="C131" s="648"/>
      <c r="D131" s="648"/>
      <c r="E131" s="648"/>
      <c r="F131" s="648"/>
    </row>
    <row r="132" spans="2:6" x14ac:dyDescent="0.2">
      <c r="B132" s="648"/>
      <c r="C132" s="648"/>
      <c r="D132" s="648"/>
      <c r="E132" s="648"/>
      <c r="F132" s="648"/>
    </row>
    <row r="133" spans="2:6" x14ac:dyDescent="0.2">
      <c r="B133" s="648"/>
      <c r="C133" s="648"/>
      <c r="D133" s="648"/>
      <c r="E133" s="648"/>
      <c r="F133" s="648"/>
    </row>
    <row r="134" spans="2:6" x14ac:dyDescent="0.2">
      <c r="B134" s="648"/>
      <c r="C134" s="648"/>
      <c r="D134" s="648"/>
      <c r="E134" s="648"/>
      <c r="F134" s="648"/>
    </row>
    <row r="135" spans="2:6" x14ac:dyDescent="0.2">
      <c r="B135" s="648"/>
      <c r="C135" s="648"/>
      <c r="D135" s="648"/>
      <c r="E135" s="648"/>
      <c r="F135" s="648"/>
    </row>
    <row r="136" spans="2:6" x14ac:dyDescent="0.2">
      <c r="B136" s="648"/>
      <c r="C136" s="648"/>
      <c r="D136" s="648"/>
      <c r="E136" s="648"/>
      <c r="F136" s="648"/>
    </row>
    <row r="137" spans="2:6" x14ac:dyDescent="0.2">
      <c r="B137" s="648"/>
      <c r="C137" s="648"/>
      <c r="D137" s="648"/>
      <c r="E137" s="648"/>
      <c r="F137" s="648"/>
    </row>
    <row r="138" spans="2:6" x14ac:dyDescent="0.2">
      <c r="B138" s="648"/>
      <c r="C138" s="648"/>
      <c r="D138" s="648"/>
      <c r="E138" s="648"/>
      <c r="F138" s="648"/>
    </row>
    <row r="139" spans="2:6" x14ac:dyDescent="0.2">
      <c r="B139" s="648"/>
      <c r="C139" s="648"/>
      <c r="D139" s="648"/>
      <c r="E139" s="648"/>
      <c r="F139" s="648"/>
    </row>
    <row r="140" spans="2:6" x14ac:dyDescent="0.2">
      <c r="B140" s="648"/>
      <c r="C140" s="648"/>
      <c r="D140" s="648"/>
      <c r="E140" s="648"/>
      <c r="F140" s="648"/>
    </row>
    <row r="141" spans="2:6" x14ac:dyDescent="0.2">
      <c r="B141" s="648"/>
      <c r="C141" s="648"/>
      <c r="D141" s="648"/>
      <c r="E141" s="648"/>
      <c r="F141" s="648"/>
    </row>
    <row r="142" spans="2:6" x14ac:dyDescent="0.2">
      <c r="B142" s="648"/>
      <c r="C142" s="648"/>
      <c r="D142" s="648"/>
      <c r="E142" s="648"/>
      <c r="F142" s="648"/>
    </row>
    <row r="143" spans="2:6" x14ac:dyDescent="0.2">
      <c r="B143" s="648"/>
      <c r="C143" s="648"/>
      <c r="D143" s="648"/>
      <c r="E143" s="648"/>
      <c r="F143" s="648"/>
    </row>
    <row r="144" spans="2:6" x14ac:dyDescent="0.2">
      <c r="B144" s="648"/>
      <c r="C144" s="648"/>
      <c r="D144" s="648"/>
      <c r="E144" s="648"/>
      <c r="F144" s="648"/>
    </row>
    <row r="145" spans="2:6" x14ac:dyDescent="0.2">
      <c r="B145" s="648"/>
      <c r="C145" s="648"/>
      <c r="D145" s="648"/>
      <c r="E145" s="648"/>
      <c r="F145" s="648"/>
    </row>
    <row r="146" spans="2:6" x14ac:dyDescent="0.2">
      <c r="B146" s="648"/>
      <c r="C146" s="648"/>
      <c r="D146" s="648"/>
      <c r="E146" s="648"/>
      <c r="F146" s="648"/>
    </row>
    <row r="147" spans="2:6" x14ac:dyDescent="0.2">
      <c r="B147" s="648"/>
      <c r="C147" s="648"/>
      <c r="D147" s="648"/>
      <c r="E147" s="648"/>
      <c r="F147" s="648"/>
    </row>
    <row r="148" spans="2:6" x14ac:dyDescent="0.2">
      <c r="B148" s="648"/>
      <c r="C148" s="648"/>
      <c r="D148" s="648"/>
      <c r="E148" s="648"/>
      <c r="F148" s="648"/>
    </row>
    <row r="149" spans="2:6" x14ac:dyDescent="0.2">
      <c r="B149" s="648"/>
      <c r="C149" s="648"/>
      <c r="D149" s="648"/>
      <c r="E149" s="648"/>
      <c r="F149" s="648"/>
    </row>
    <row r="150" spans="2:6" x14ac:dyDescent="0.2">
      <c r="B150" s="648"/>
      <c r="C150" s="648"/>
      <c r="D150" s="648"/>
      <c r="E150" s="648"/>
      <c r="F150" s="648"/>
    </row>
    <row r="151" spans="2:6" x14ac:dyDescent="0.2">
      <c r="B151" s="648"/>
      <c r="C151" s="648"/>
      <c r="D151" s="648"/>
      <c r="E151" s="648"/>
      <c r="F151" s="648"/>
    </row>
    <row r="152" spans="2:6" x14ac:dyDescent="0.2">
      <c r="B152" s="648"/>
      <c r="C152" s="648"/>
      <c r="D152" s="648"/>
      <c r="E152" s="648"/>
      <c r="F152" s="648"/>
    </row>
    <row r="153" spans="2:6" x14ac:dyDescent="0.2">
      <c r="B153" s="648"/>
      <c r="C153" s="648"/>
      <c r="D153" s="648"/>
      <c r="E153" s="648"/>
      <c r="F153" s="648"/>
    </row>
    <row r="154" spans="2:6" x14ac:dyDescent="0.2">
      <c r="B154" s="648"/>
      <c r="C154" s="648"/>
      <c r="D154" s="648"/>
      <c r="E154" s="648"/>
      <c r="F154" s="648"/>
    </row>
    <row r="155" spans="2:6" x14ac:dyDescent="0.2">
      <c r="B155" s="648"/>
      <c r="C155" s="648"/>
      <c r="D155" s="648"/>
      <c r="E155" s="648"/>
      <c r="F155" s="648"/>
    </row>
    <row r="156" spans="2:6" x14ac:dyDescent="0.2">
      <c r="B156" s="648"/>
      <c r="C156" s="648"/>
      <c r="D156" s="648"/>
      <c r="E156" s="648"/>
      <c r="F156" s="648"/>
    </row>
    <row r="157" spans="2:6" x14ac:dyDescent="0.2">
      <c r="B157" s="648"/>
      <c r="C157" s="648"/>
      <c r="D157" s="648"/>
      <c r="E157" s="648"/>
      <c r="F157" s="648"/>
    </row>
    <row r="158" spans="2:6" x14ac:dyDescent="0.2">
      <c r="B158" s="648"/>
      <c r="C158" s="648"/>
      <c r="D158" s="648"/>
      <c r="E158" s="648"/>
      <c r="F158" s="648"/>
    </row>
    <row r="159" spans="2:6" x14ac:dyDescent="0.2">
      <c r="B159" s="648"/>
      <c r="C159" s="648"/>
      <c r="D159" s="648"/>
      <c r="E159" s="648"/>
      <c r="F159" s="648"/>
    </row>
    <row r="160" spans="2:6" x14ac:dyDescent="0.2">
      <c r="B160" s="648"/>
      <c r="C160" s="648"/>
      <c r="D160" s="648"/>
      <c r="E160" s="648"/>
      <c r="F160" s="648"/>
    </row>
    <row r="161" spans="2:6" x14ac:dyDescent="0.2">
      <c r="B161" s="648"/>
      <c r="C161" s="648"/>
      <c r="D161" s="648"/>
      <c r="E161" s="648"/>
      <c r="F161" s="648"/>
    </row>
    <row r="162" spans="2:6" x14ac:dyDescent="0.2">
      <c r="B162" s="648"/>
      <c r="C162" s="648"/>
      <c r="D162" s="648"/>
      <c r="E162" s="648"/>
      <c r="F162" s="648"/>
    </row>
    <row r="163" spans="2:6" x14ac:dyDescent="0.2">
      <c r="B163" s="648"/>
      <c r="C163" s="648"/>
      <c r="D163" s="648"/>
      <c r="E163" s="648"/>
      <c r="F163" s="648"/>
    </row>
    <row r="164" spans="2:6" x14ac:dyDescent="0.2">
      <c r="B164" s="648"/>
      <c r="C164" s="648"/>
      <c r="D164" s="648"/>
      <c r="E164" s="648"/>
      <c r="F164" s="648"/>
    </row>
    <row r="165" spans="2:6" x14ac:dyDescent="0.2">
      <c r="B165" s="648"/>
      <c r="C165" s="648"/>
      <c r="D165" s="648"/>
      <c r="E165" s="648"/>
      <c r="F165" s="648"/>
    </row>
    <row r="166" spans="2:6" x14ac:dyDescent="0.2">
      <c r="B166" s="648"/>
      <c r="C166" s="648"/>
      <c r="D166" s="648"/>
      <c r="E166" s="648"/>
      <c r="F166" s="648"/>
    </row>
    <row r="167" spans="2:6" x14ac:dyDescent="0.2">
      <c r="B167" s="648"/>
      <c r="C167" s="648"/>
      <c r="D167" s="648"/>
      <c r="E167" s="648"/>
      <c r="F167" s="648"/>
    </row>
    <row r="168" spans="2:6" x14ac:dyDescent="0.2">
      <c r="B168" s="648"/>
      <c r="C168" s="648"/>
      <c r="D168" s="648"/>
      <c r="E168" s="648"/>
      <c r="F168" s="648"/>
    </row>
    <row r="169" spans="2:6" x14ac:dyDescent="0.2">
      <c r="B169" s="648"/>
      <c r="C169" s="648"/>
      <c r="D169" s="648"/>
      <c r="E169" s="648"/>
      <c r="F169" s="648"/>
    </row>
    <row r="170" spans="2:6" x14ac:dyDescent="0.2">
      <c r="B170" s="648"/>
      <c r="C170" s="648"/>
      <c r="D170" s="648"/>
      <c r="E170" s="648"/>
      <c r="F170" s="648"/>
    </row>
    <row r="171" spans="2:6" x14ac:dyDescent="0.2">
      <c r="B171" s="648"/>
      <c r="C171" s="648"/>
      <c r="D171" s="648"/>
      <c r="E171" s="648"/>
      <c r="F171" s="648"/>
    </row>
    <row r="172" spans="2:6" x14ac:dyDescent="0.2">
      <c r="B172" s="648"/>
      <c r="C172" s="648"/>
      <c r="D172" s="648"/>
      <c r="E172" s="648"/>
      <c r="F172" s="648"/>
    </row>
    <row r="173" spans="2:6" x14ac:dyDescent="0.2">
      <c r="B173" s="648"/>
      <c r="C173" s="648"/>
      <c r="D173" s="648"/>
      <c r="E173" s="648"/>
      <c r="F173" s="648"/>
    </row>
    <row r="174" spans="2:6" x14ac:dyDescent="0.2">
      <c r="B174" s="648"/>
      <c r="C174" s="648"/>
      <c r="D174" s="648"/>
      <c r="E174" s="648"/>
      <c r="F174" s="648"/>
    </row>
    <row r="175" spans="2:6" x14ac:dyDescent="0.2">
      <c r="B175" s="648"/>
      <c r="C175" s="648"/>
      <c r="D175" s="648"/>
      <c r="E175" s="648"/>
      <c r="F175" s="648"/>
    </row>
    <row r="176" spans="2:6" x14ac:dyDescent="0.2">
      <c r="B176" s="648"/>
      <c r="C176" s="648"/>
      <c r="D176" s="648"/>
      <c r="E176" s="648"/>
      <c r="F176" s="648"/>
    </row>
    <row r="177" spans="2:6" x14ac:dyDescent="0.2">
      <c r="B177" s="648"/>
      <c r="C177" s="648"/>
      <c r="D177" s="648"/>
      <c r="E177" s="648"/>
      <c r="F177" s="648"/>
    </row>
    <row r="178" spans="2:6" x14ac:dyDescent="0.2">
      <c r="B178" s="648"/>
      <c r="C178" s="648"/>
      <c r="D178" s="648"/>
      <c r="E178" s="648"/>
      <c r="F178" s="648"/>
    </row>
    <row r="179" spans="2:6" x14ac:dyDescent="0.2">
      <c r="B179" s="648"/>
      <c r="C179" s="648"/>
      <c r="D179" s="648"/>
      <c r="E179" s="648"/>
      <c r="F179" s="648"/>
    </row>
    <row r="180" spans="2:6" x14ac:dyDescent="0.2">
      <c r="B180" s="648"/>
      <c r="C180" s="648"/>
      <c r="D180" s="648"/>
      <c r="E180" s="648"/>
      <c r="F180" s="648"/>
    </row>
    <row r="181" spans="2:6" x14ac:dyDescent="0.2">
      <c r="B181" s="648"/>
      <c r="C181" s="648"/>
      <c r="D181" s="648"/>
      <c r="E181" s="648"/>
      <c r="F181" s="648"/>
    </row>
    <row r="182" spans="2:6" x14ac:dyDescent="0.2">
      <c r="B182" s="648"/>
      <c r="C182" s="648"/>
      <c r="D182" s="648"/>
      <c r="E182" s="648"/>
      <c r="F182" s="648"/>
    </row>
    <row r="183" spans="2:6" x14ac:dyDescent="0.2">
      <c r="B183" s="648"/>
      <c r="C183" s="648"/>
      <c r="D183" s="648"/>
      <c r="E183" s="648"/>
      <c r="F183" s="648"/>
    </row>
    <row r="184" spans="2:6" x14ac:dyDescent="0.2">
      <c r="B184" s="648"/>
      <c r="C184" s="648"/>
      <c r="D184" s="648"/>
      <c r="E184" s="648"/>
      <c r="F184" s="648"/>
    </row>
    <row r="185" spans="2:6" x14ac:dyDescent="0.2">
      <c r="B185" s="648"/>
      <c r="C185" s="648"/>
      <c r="D185" s="648"/>
      <c r="E185" s="648"/>
      <c r="F185" s="648"/>
    </row>
    <row r="186" spans="2:6" x14ac:dyDescent="0.2">
      <c r="B186" s="648"/>
      <c r="C186" s="648"/>
      <c r="D186" s="648"/>
      <c r="E186" s="648"/>
      <c r="F186" s="648"/>
    </row>
    <row r="187" spans="2:6" x14ac:dyDescent="0.2">
      <c r="B187" s="648"/>
      <c r="C187" s="648"/>
      <c r="D187" s="648"/>
      <c r="E187" s="648"/>
      <c r="F187" s="648"/>
    </row>
    <row r="188" spans="2:6" x14ac:dyDescent="0.2">
      <c r="B188" s="648"/>
      <c r="C188" s="648"/>
      <c r="D188" s="648"/>
      <c r="E188" s="648"/>
      <c r="F188" s="648"/>
    </row>
    <row r="189" spans="2:6" x14ac:dyDescent="0.2">
      <c r="B189" s="648"/>
      <c r="C189" s="648"/>
      <c r="D189" s="648"/>
      <c r="E189" s="648"/>
      <c r="F189" s="648"/>
    </row>
    <row r="190" spans="2:6" x14ac:dyDescent="0.2">
      <c r="B190" s="648"/>
      <c r="C190" s="648"/>
      <c r="D190" s="648"/>
      <c r="E190" s="648"/>
      <c r="F190" s="648"/>
    </row>
    <row r="191" spans="2:6" x14ac:dyDescent="0.2">
      <c r="B191" s="648"/>
      <c r="C191" s="648"/>
      <c r="D191" s="648"/>
      <c r="E191" s="648"/>
      <c r="F191" s="648"/>
    </row>
    <row r="192" spans="2:6" x14ac:dyDescent="0.2">
      <c r="B192" s="648"/>
      <c r="C192" s="648"/>
      <c r="D192" s="648"/>
      <c r="E192" s="648"/>
      <c r="F192" s="648"/>
    </row>
    <row r="193" spans="2:6" x14ac:dyDescent="0.2">
      <c r="B193" s="648"/>
      <c r="C193" s="648"/>
      <c r="D193" s="648"/>
      <c r="E193" s="648"/>
      <c r="F193" s="648"/>
    </row>
    <row r="194" spans="2:6" x14ac:dyDescent="0.2">
      <c r="B194" s="648"/>
      <c r="C194" s="648"/>
      <c r="D194" s="648"/>
      <c r="E194" s="648"/>
      <c r="F194" s="648"/>
    </row>
    <row r="195" spans="2:6" x14ac:dyDescent="0.2">
      <c r="B195" s="648"/>
      <c r="C195" s="648"/>
      <c r="D195" s="648"/>
      <c r="E195" s="648"/>
      <c r="F195" s="648"/>
    </row>
    <row r="196" spans="2:6" x14ac:dyDescent="0.2">
      <c r="B196" s="648"/>
      <c r="C196" s="648"/>
      <c r="D196" s="648"/>
      <c r="E196" s="648"/>
      <c r="F196" s="648"/>
    </row>
    <row r="197" spans="2:6" x14ac:dyDescent="0.2">
      <c r="B197" s="648"/>
      <c r="C197" s="648"/>
      <c r="D197" s="648"/>
      <c r="E197" s="648"/>
      <c r="F197" s="648"/>
    </row>
    <row r="198" spans="2:6" x14ac:dyDescent="0.2">
      <c r="B198" s="648"/>
      <c r="C198" s="648"/>
      <c r="D198" s="648"/>
      <c r="E198" s="648"/>
      <c r="F198" s="648"/>
    </row>
    <row r="199" spans="2:6" x14ac:dyDescent="0.2">
      <c r="B199" s="648"/>
      <c r="C199" s="648"/>
      <c r="D199" s="648"/>
      <c r="E199" s="648"/>
      <c r="F199" s="648"/>
    </row>
    <row r="200" spans="2:6" x14ac:dyDescent="0.2">
      <c r="B200" s="648"/>
      <c r="C200" s="648"/>
      <c r="D200" s="648"/>
      <c r="E200" s="648"/>
      <c r="F200" s="648"/>
    </row>
    <row r="201" spans="2:6" x14ac:dyDescent="0.2">
      <c r="B201" s="648"/>
      <c r="C201" s="648"/>
      <c r="D201" s="648"/>
      <c r="E201" s="648"/>
      <c r="F201" s="648"/>
    </row>
    <row r="202" spans="2:6" x14ac:dyDescent="0.2">
      <c r="B202" s="648"/>
      <c r="C202" s="648"/>
      <c r="D202" s="648"/>
      <c r="E202" s="648"/>
      <c r="F202" s="648"/>
    </row>
    <row r="203" spans="2:6" x14ac:dyDescent="0.2">
      <c r="B203" s="648"/>
      <c r="C203" s="648"/>
      <c r="D203" s="648"/>
      <c r="E203" s="648"/>
      <c r="F203" s="648"/>
    </row>
    <row r="204" spans="2:6" x14ac:dyDescent="0.2">
      <c r="B204" s="648"/>
      <c r="C204" s="648"/>
      <c r="D204" s="648"/>
      <c r="E204" s="648"/>
      <c r="F204" s="648"/>
    </row>
    <row r="205" spans="2:6" x14ac:dyDescent="0.2">
      <c r="B205" s="648"/>
      <c r="C205" s="648"/>
      <c r="D205" s="648"/>
      <c r="E205" s="648"/>
      <c r="F205" s="648"/>
    </row>
    <row r="206" spans="2:6" x14ac:dyDescent="0.2">
      <c r="B206" s="648"/>
      <c r="C206" s="648"/>
      <c r="D206" s="648"/>
      <c r="E206" s="648"/>
      <c r="F206" s="648"/>
    </row>
    <row r="207" spans="2:6" x14ac:dyDescent="0.2">
      <c r="B207" s="648"/>
      <c r="C207" s="648"/>
      <c r="D207" s="648"/>
      <c r="E207" s="648"/>
      <c r="F207" s="648"/>
    </row>
    <row r="208" spans="2:6" x14ac:dyDescent="0.2">
      <c r="B208" s="648"/>
      <c r="C208" s="648"/>
      <c r="D208" s="648"/>
      <c r="E208" s="648"/>
      <c r="F208" s="648"/>
    </row>
    <row r="209" spans="2:6" x14ac:dyDescent="0.2">
      <c r="B209" s="648"/>
      <c r="C209" s="648"/>
      <c r="D209" s="648"/>
      <c r="E209" s="648"/>
      <c r="F209" s="648"/>
    </row>
    <row r="210" spans="2:6" x14ac:dyDescent="0.2">
      <c r="B210" s="648"/>
      <c r="C210" s="648"/>
      <c r="D210" s="648"/>
      <c r="E210" s="648"/>
      <c r="F210" s="648"/>
    </row>
    <row r="211" spans="2:6" x14ac:dyDescent="0.2">
      <c r="B211" s="648"/>
      <c r="C211" s="648"/>
      <c r="D211" s="648"/>
      <c r="E211" s="648"/>
      <c r="F211" s="648"/>
    </row>
    <row r="212" spans="2:6" x14ac:dyDescent="0.2">
      <c r="B212" s="648"/>
      <c r="C212" s="648"/>
      <c r="D212" s="648"/>
      <c r="E212" s="648"/>
      <c r="F212" s="648"/>
    </row>
    <row r="213" spans="2:6" x14ac:dyDescent="0.2">
      <c r="B213" s="648"/>
      <c r="C213" s="648"/>
      <c r="D213" s="648"/>
      <c r="E213" s="648"/>
      <c r="F213" s="648"/>
    </row>
    <row r="214" spans="2:6" x14ac:dyDescent="0.2">
      <c r="B214" s="648"/>
      <c r="C214" s="648"/>
      <c r="D214" s="648"/>
      <c r="E214" s="648"/>
      <c r="F214" s="648"/>
    </row>
    <row r="215" spans="2:6" x14ac:dyDescent="0.2">
      <c r="B215" s="648"/>
      <c r="C215" s="648"/>
      <c r="D215" s="648"/>
      <c r="E215" s="648"/>
      <c r="F215" s="648"/>
    </row>
    <row r="216" spans="2:6" x14ac:dyDescent="0.2">
      <c r="B216" s="648"/>
      <c r="C216" s="648"/>
      <c r="D216" s="648"/>
      <c r="E216" s="648"/>
      <c r="F216" s="648"/>
    </row>
    <row r="217" spans="2:6" x14ac:dyDescent="0.2">
      <c r="B217" s="648"/>
      <c r="C217" s="648"/>
      <c r="D217" s="648"/>
      <c r="E217" s="648"/>
      <c r="F217" s="648"/>
    </row>
    <row r="218" spans="2:6" x14ac:dyDescent="0.2">
      <c r="B218" s="648"/>
      <c r="C218" s="648"/>
      <c r="D218" s="648"/>
      <c r="E218" s="648"/>
      <c r="F218" s="648"/>
    </row>
    <row r="219" spans="2:6" x14ac:dyDescent="0.2">
      <c r="B219" s="648"/>
      <c r="C219" s="648"/>
      <c r="D219" s="648"/>
      <c r="E219" s="648"/>
      <c r="F219" s="648"/>
    </row>
    <row r="220" spans="2:6" x14ac:dyDescent="0.2">
      <c r="B220" s="648"/>
      <c r="C220" s="648"/>
      <c r="D220" s="648"/>
      <c r="E220" s="648"/>
      <c r="F220" s="648"/>
    </row>
    <row r="221" spans="2:6" x14ac:dyDescent="0.2">
      <c r="B221" s="648"/>
      <c r="C221" s="648"/>
      <c r="D221" s="648"/>
      <c r="E221" s="648"/>
      <c r="F221" s="648"/>
    </row>
    <row r="222" spans="2:6" x14ac:dyDescent="0.2">
      <c r="B222" s="648"/>
      <c r="C222" s="648"/>
      <c r="D222" s="648"/>
      <c r="E222" s="648"/>
      <c r="F222" s="648"/>
    </row>
    <row r="223" spans="2:6" x14ac:dyDescent="0.2">
      <c r="B223" s="648"/>
      <c r="C223" s="648"/>
      <c r="D223" s="648"/>
      <c r="E223" s="648"/>
      <c r="F223" s="648"/>
    </row>
    <row r="224" spans="2:6" x14ac:dyDescent="0.2">
      <c r="B224" s="648"/>
      <c r="C224" s="648"/>
      <c r="D224" s="648"/>
      <c r="E224" s="648"/>
      <c r="F224" s="648"/>
    </row>
    <row r="225" spans="2:6" x14ac:dyDescent="0.2">
      <c r="B225" s="648"/>
      <c r="C225" s="648"/>
      <c r="D225" s="648"/>
      <c r="E225" s="648"/>
      <c r="F225" s="648"/>
    </row>
    <row r="226" spans="2:6" x14ac:dyDescent="0.2">
      <c r="B226" s="648"/>
      <c r="C226" s="648"/>
      <c r="D226" s="648"/>
      <c r="E226" s="648"/>
      <c r="F226" s="648"/>
    </row>
    <row r="227" spans="2:6" x14ac:dyDescent="0.2">
      <c r="B227" s="648"/>
      <c r="C227" s="648"/>
      <c r="D227" s="648"/>
      <c r="E227" s="648"/>
      <c r="F227" s="648"/>
    </row>
    <row r="228" spans="2:6" x14ac:dyDescent="0.2">
      <c r="B228" s="648"/>
      <c r="C228" s="648"/>
      <c r="D228" s="648"/>
      <c r="E228" s="648"/>
      <c r="F228" s="648"/>
    </row>
    <row r="229" spans="2:6" x14ac:dyDescent="0.2">
      <c r="B229" s="648"/>
      <c r="C229" s="648"/>
      <c r="D229" s="648"/>
      <c r="E229" s="648"/>
      <c r="F229" s="648"/>
    </row>
    <row r="230" spans="2:6" x14ac:dyDescent="0.2">
      <c r="B230" s="648"/>
      <c r="C230" s="648"/>
      <c r="D230" s="648"/>
      <c r="E230" s="648"/>
      <c r="F230" s="648"/>
    </row>
    <row r="231" spans="2:6" x14ac:dyDescent="0.2">
      <c r="B231" s="648"/>
      <c r="C231" s="648"/>
      <c r="D231" s="648"/>
      <c r="E231" s="648"/>
      <c r="F231" s="648"/>
    </row>
    <row r="232" spans="2:6" x14ac:dyDescent="0.2">
      <c r="B232" s="648"/>
      <c r="C232" s="648"/>
      <c r="D232" s="648"/>
      <c r="E232" s="648"/>
      <c r="F232" s="648"/>
    </row>
    <row r="233" spans="2:6" x14ac:dyDescent="0.2">
      <c r="B233" s="648"/>
      <c r="C233" s="648"/>
      <c r="D233" s="648"/>
      <c r="E233" s="648"/>
      <c r="F233" s="648"/>
    </row>
    <row r="234" spans="2:6" x14ac:dyDescent="0.2">
      <c r="B234" s="648"/>
      <c r="C234" s="648"/>
      <c r="D234" s="648"/>
      <c r="E234" s="648"/>
      <c r="F234" s="648"/>
    </row>
    <row r="235" spans="2:6" x14ac:dyDescent="0.2">
      <c r="B235" s="648"/>
      <c r="C235" s="648"/>
      <c r="D235" s="648"/>
      <c r="E235" s="648"/>
      <c r="F235" s="648"/>
    </row>
    <row r="236" spans="2:6" x14ac:dyDescent="0.2">
      <c r="B236" s="648"/>
      <c r="C236" s="648"/>
      <c r="D236" s="648"/>
      <c r="E236" s="648"/>
      <c r="F236" s="648"/>
    </row>
    <row r="237" spans="2:6" x14ac:dyDescent="0.2">
      <c r="B237" s="648"/>
      <c r="C237" s="648"/>
      <c r="D237" s="648"/>
      <c r="E237" s="648"/>
      <c r="F237" s="648"/>
    </row>
    <row r="238" spans="2:6" x14ac:dyDescent="0.2">
      <c r="B238" s="648"/>
      <c r="C238" s="648"/>
      <c r="D238" s="648"/>
      <c r="E238" s="648"/>
      <c r="F238" s="648"/>
    </row>
    <row r="239" spans="2:6" x14ac:dyDescent="0.2">
      <c r="B239" s="648"/>
      <c r="C239" s="648"/>
      <c r="D239" s="648"/>
      <c r="E239" s="648"/>
      <c r="F239" s="648"/>
    </row>
    <row r="240" spans="2:6" x14ac:dyDescent="0.2">
      <c r="B240" s="648"/>
      <c r="C240" s="648"/>
      <c r="D240" s="648"/>
      <c r="E240" s="648"/>
      <c r="F240" s="648"/>
    </row>
    <row r="241" spans="2:6" x14ac:dyDescent="0.2">
      <c r="B241" s="648"/>
      <c r="C241" s="648"/>
      <c r="D241" s="648"/>
      <c r="E241" s="648"/>
      <c r="F241" s="648"/>
    </row>
    <row r="242" spans="2:6" x14ac:dyDescent="0.2">
      <c r="B242" s="648"/>
      <c r="C242" s="648"/>
      <c r="D242" s="648"/>
      <c r="E242" s="648"/>
      <c r="F242" s="648"/>
    </row>
    <row r="243" spans="2:6" x14ac:dyDescent="0.2">
      <c r="B243" s="648"/>
      <c r="C243" s="648"/>
      <c r="D243" s="648"/>
      <c r="E243" s="648"/>
      <c r="F243" s="648"/>
    </row>
    <row r="244" spans="2:6" x14ac:dyDescent="0.2">
      <c r="B244" s="648"/>
      <c r="C244" s="648"/>
      <c r="D244" s="648"/>
      <c r="E244" s="648"/>
      <c r="F244" s="648"/>
    </row>
    <row r="245" spans="2:6" x14ac:dyDescent="0.2">
      <c r="B245" s="648"/>
      <c r="C245" s="648"/>
      <c r="D245" s="648"/>
      <c r="E245" s="648"/>
      <c r="F245" s="648"/>
    </row>
    <row r="246" spans="2:6" x14ac:dyDescent="0.2">
      <c r="B246" s="648"/>
      <c r="C246" s="648"/>
      <c r="D246" s="648"/>
      <c r="E246" s="648"/>
      <c r="F246" s="648"/>
    </row>
    <row r="247" spans="2:6" x14ac:dyDescent="0.2">
      <c r="B247" s="648"/>
      <c r="C247" s="648"/>
      <c r="D247" s="648"/>
      <c r="E247" s="648"/>
      <c r="F247" s="648"/>
    </row>
    <row r="248" spans="2:6" x14ac:dyDescent="0.2">
      <c r="B248" s="648"/>
      <c r="C248" s="648"/>
      <c r="D248" s="648"/>
      <c r="E248" s="648"/>
      <c r="F248" s="648"/>
    </row>
    <row r="249" spans="2:6" x14ac:dyDescent="0.2">
      <c r="B249" s="648"/>
      <c r="C249" s="648"/>
      <c r="D249" s="648"/>
      <c r="E249" s="648"/>
      <c r="F249" s="648"/>
    </row>
    <row r="250" spans="2:6" x14ac:dyDescent="0.2">
      <c r="B250" s="648"/>
      <c r="C250" s="648"/>
      <c r="D250" s="648"/>
      <c r="E250" s="648"/>
      <c r="F250" s="648"/>
    </row>
    <row r="251" spans="2:6" x14ac:dyDescent="0.2">
      <c r="B251" s="648"/>
      <c r="C251" s="648"/>
      <c r="D251" s="648"/>
      <c r="E251" s="648"/>
      <c r="F251" s="648"/>
    </row>
    <row r="252" spans="2:6" x14ac:dyDescent="0.2">
      <c r="B252" s="648"/>
      <c r="C252" s="648"/>
      <c r="D252" s="648"/>
      <c r="E252" s="648"/>
      <c r="F252" s="648"/>
    </row>
    <row r="253" spans="2:6" x14ac:dyDescent="0.2">
      <c r="B253" s="648"/>
      <c r="C253" s="648"/>
      <c r="D253" s="648"/>
      <c r="E253" s="648"/>
      <c r="F253" s="648"/>
    </row>
    <row r="254" spans="2:6" x14ac:dyDescent="0.2">
      <c r="B254" s="648"/>
      <c r="C254" s="648"/>
      <c r="D254" s="648"/>
      <c r="E254" s="648"/>
      <c r="F254" s="648"/>
    </row>
    <row r="255" spans="2:6" x14ac:dyDescent="0.2">
      <c r="B255" s="648"/>
      <c r="C255" s="648"/>
      <c r="D255" s="648"/>
      <c r="E255" s="648"/>
      <c r="F255" s="648"/>
    </row>
    <row r="256" spans="2:6" x14ac:dyDescent="0.2">
      <c r="B256" s="648"/>
      <c r="C256" s="648"/>
      <c r="D256" s="648"/>
      <c r="E256" s="648"/>
      <c r="F256" s="648"/>
    </row>
    <row r="257" spans="2:6" x14ac:dyDescent="0.2">
      <c r="B257" s="648"/>
      <c r="C257" s="648"/>
      <c r="D257" s="648"/>
      <c r="E257" s="648"/>
      <c r="F257" s="648"/>
    </row>
    <row r="258" spans="2:6" x14ac:dyDescent="0.2">
      <c r="B258" s="648"/>
      <c r="C258" s="648"/>
      <c r="D258" s="648"/>
      <c r="E258" s="648"/>
      <c r="F258" s="648"/>
    </row>
    <row r="259" spans="2:6" x14ac:dyDescent="0.2">
      <c r="B259" s="648"/>
      <c r="C259" s="648"/>
      <c r="D259" s="648"/>
      <c r="E259" s="648"/>
      <c r="F259" s="648"/>
    </row>
    <row r="260" spans="2:6" x14ac:dyDescent="0.2">
      <c r="B260" s="648"/>
      <c r="C260" s="648"/>
      <c r="D260" s="648"/>
      <c r="E260" s="648"/>
      <c r="F260" s="648"/>
    </row>
    <row r="261" spans="2:6" x14ac:dyDescent="0.2">
      <c r="B261" s="648"/>
      <c r="C261" s="648"/>
      <c r="D261" s="648"/>
      <c r="E261" s="648"/>
      <c r="F261" s="648"/>
    </row>
    <row r="262" spans="2:6" x14ac:dyDescent="0.2">
      <c r="B262" s="648"/>
      <c r="C262" s="648"/>
      <c r="D262" s="648"/>
      <c r="E262" s="648"/>
      <c r="F262" s="648"/>
    </row>
    <row r="263" spans="2:6" x14ac:dyDescent="0.2">
      <c r="B263" s="648"/>
      <c r="C263" s="648"/>
      <c r="D263" s="648"/>
      <c r="E263" s="648"/>
      <c r="F263" s="648"/>
    </row>
    <row r="264" spans="2:6" x14ac:dyDescent="0.2">
      <c r="B264" s="648"/>
      <c r="C264" s="648"/>
      <c r="D264" s="648"/>
      <c r="E264" s="648"/>
      <c r="F264" s="648"/>
    </row>
    <row r="265" spans="2:6" x14ac:dyDescent="0.2">
      <c r="B265" s="648"/>
      <c r="C265" s="648"/>
      <c r="D265" s="648"/>
      <c r="E265" s="648"/>
      <c r="F265" s="648"/>
    </row>
    <row r="266" spans="2:6" x14ac:dyDescent="0.2">
      <c r="B266" s="648"/>
      <c r="C266" s="648"/>
      <c r="D266" s="648"/>
      <c r="E266" s="648"/>
      <c r="F266" s="648"/>
    </row>
    <row r="267" spans="2:6" x14ac:dyDescent="0.2">
      <c r="B267" s="648"/>
      <c r="C267" s="648"/>
      <c r="D267" s="648"/>
      <c r="E267" s="648"/>
      <c r="F267" s="648"/>
    </row>
    <row r="268" spans="2:6" x14ac:dyDescent="0.2">
      <c r="B268" s="648"/>
      <c r="C268" s="648"/>
      <c r="D268" s="648"/>
      <c r="E268" s="648"/>
      <c r="F268" s="648"/>
    </row>
    <row r="269" spans="2:6" x14ac:dyDescent="0.2">
      <c r="B269" s="648"/>
      <c r="C269" s="648"/>
      <c r="D269" s="648"/>
      <c r="E269" s="648"/>
      <c r="F269" s="648"/>
    </row>
    <row r="270" spans="2:6" x14ac:dyDescent="0.2">
      <c r="B270" s="648"/>
      <c r="C270" s="648"/>
      <c r="D270" s="648"/>
      <c r="E270" s="648"/>
      <c r="F270" s="648"/>
    </row>
    <row r="271" spans="2:6" x14ac:dyDescent="0.2">
      <c r="B271" s="648"/>
      <c r="C271" s="648"/>
      <c r="D271" s="648"/>
      <c r="E271" s="648"/>
      <c r="F271" s="648"/>
    </row>
    <row r="272" spans="2:6" x14ac:dyDescent="0.2">
      <c r="B272" s="648"/>
      <c r="C272" s="648"/>
      <c r="D272" s="648"/>
      <c r="E272" s="648"/>
      <c r="F272" s="648"/>
    </row>
    <row r="273" spans="2:6" x14ac:dyDescent="0.2">
      <c r="B273" s="648"/>
      <c r="C273" s="648"/>
      <c r="D273" s="648"/>
      <c r="E273" s="648"/>
      <c r="F273" s="648"/>
    </row>
    <row r="274" spans="2:6" x14ac:dyDescent="0.2">
      <c r="B274" s="648"/>
      <c r="C274" s="648"/>
      <c r="D274" s="648"/>
      <c r="E274" s="648"/>
      <c r="F274" s="648"/>
    </row>
    <row r="275" spans="2:6" x14ac:dyDescent="0.2">
      <c r="B275" s="648"/>
      <c r="C275" s="648"/>
      <c r="D275" s="648"/>
      <c r="E275" s="648"/>
      <c r="F275" s="648"/>
    </row>
    <row r="276" spans="2:6" x14ac:dyDescent="0.2">
      <c r="B276" s="648"/>
      <c r="C276" s="648"/>
      <c r="D276" s="648"/>
      <c r="E276" s="648"/>
      <c r="F276" s="648"/>
    </row>
    <row r="277" spans="2:6" x14ac:dyDescent="0.2">
      <c r="B277" s="648"/>
      <c r="C277" s="648"/>
      <c r="D277" s="648"/>
      <c r="E277" s="648"/>
      <c r="F277" s="648"/>
    </row>
    <row r="278" spans="2:6" x14ac:dyDescent="0.2">
      <c r="B278" s="648"/>
      <c r="C278" s="648"/>
      <c r="D278" s="648"/>
      <c r="E278" s="648"/>
      <c r="F278" s="648"/>
    </row>
    <row r="279" spans="2:6" x14ac:dyDescent="0.2">
      <c r="B279" s="648"/>
      <c r="C279" s="648"/>
      <c r="D279" s="648"/>
      <c r="E279" s="648"/>
      <c r="F279" s="648"/>
    </row>
    <row r="280" spans="2:6" x14ac:dyDescent="0.2">
      <c r="B280" s="648"/>
      <c r="C280" s="648"/>
      <c r="D280" s="648"/>
      <c r="E280" s="648"/>
      <c r="F280" s="648"/>
    </row>
    <row r="281" spans="2:6" x14ac:dyDescent="0.2">
      <c r="B281" s="648"/>
      <c r="C281" s="648"/>
      <c r="D281" s="648"/>
      <c r="E281" s="648"/>
      <c r="F281" s="648"/>
    </row>
    <row r="282" spans="2:6" x14ac:dyDescent="0.2">
      <c r="B282" s="648"/>
      <c r="C282" s="648"/>
      <c r="D282" s="648"/>
      <c r="E282" s="648"/>
      <c r="F282" s="648"/>
    </row>
    <row r="283" spans="2:6" x14ac:dyDescent="0.2">
      <c r="B283" s="648"/>
      <c r="C283" s="648"/>
      <c r="D283" s="648"/>
      <c r="E283" s="648"/>
      <c r="F283" s="648"/>
    </row>
    <row r="284" spans="2:6" x14ac:dyDescent="0.2">
      <c r="B284" s="648"/>
      <c r="C284" s="648"/>
      <c r="D284" s="648"/>
      <c r="E284" s="648"/>
      <c r="F284" s="648"/>
    </row>
    <row r="285" spans="2:6" x14ac:dyDescent="0.2">
      <c r="B285" s="648"/>
      <c r="C285" s="648"/>
      <c r="D285" s="648"/>
      <c r="E285" s="648"/>
      <c r="F285" s="648"/>
    </row>
    <row r="286" spans="2:6" x14ac:dyDescent="0.2">
      <c r="B286" s="648"/>
      <c r="C286" s="648"/>
      <c r="D286" s="648"/>
      <c r="E286" s="648"/>
      <c r="F286" s="648"/>
    </row>
    <row r="287" spans="2:6" x14ac:dyDescent="0.2">
      <c r="B287" s="648"/>
      <c r="C287" s="648"/>
      <c r="D287" s="648"/>
      <c r="E287" s="648"/>
      <c r="F287" s="648"/>
    </row>
    <row r="288" spans="2:6" x14ac:dyDescent="0.2">
      <c r="B288" s="648"/>
      <c r="C288" s="648"/>
      <c r="D288" s="648"/>
      <c r="E288" s="648"/>
      <c r="F288" s="648"/>
    </row>
    <row r="289" spans="2:6" x14ac:dyDescent="0.2">
      <c r="B289" s="648"/>
      <c r="C289" s="648"/>
      <c r="D289" s="648"/>
      <c r="E289" s="648"/>
      <c r="F289" s="648"/>
    </row>
    <row r="290" spans="2:6" x14ac:dyDescent="0.2">
      <c r="B290" s="648"/>
      <c r="C290" s="648"/>
      <c r="D290" s="648"/>
      <c r="E290" s="648"/>
      <c r="F290" s="648"/>
    </row>
    <row r="291" spans="2:6" x14ac:dyDescent="0.2">
      <c r="B291" s="648"/>
      <c r="C291" s="648"/>
      <c r="D291" s="648"/>
      <c r="E291" s="648"/>
      <c r="F291" s="648"/>
    </row>
    <row r="292" spans="2:6" x14ac:dyDescent="0.2">
      <c r="B292" s="648"/>
      <c r="C292" s="648"/>
      <c r="D292" s="648"/>
      <c r="E292" s="648"/>
      <c r="F292" s="648"/>
    </row>
    <row r="293" spans="2:6" x14ac:dyDescent="0.2">
      <c r="B293" s="648"/>
      <c r="C293" s="648"/>
      <c r="D293" s="648"/>
      <c r="E293" s="648"/>
      <c r="F293" s="648"/>
    </row>
    <row r="294" spans="2:6" x14ac:dyDescent="0.2">
      <c r="B294" s="648"/>
      <c r="C294" s="648"/>
      <c r="D294" s="648"/>
      <c r="E294" s="648"/>
      <c r="F294" s="648"/>
    </row>
    <row r="295" spans="2:6" x14ac:dyDescent="0.2">
      <c r="B295" s="648"/>
      <c r="C295" s="648"/>
      <c r="D295" s="648"/>
      <c r="E295" s="648"/>
      <c r="F295" s="648"/>
    </row>
    <row r="296" spans="2:6" x14ac:dyDescent="0.2">
      <c r="B296" s="648"/>
      <c r="C296" s="648"/>
      <c r="D296" s="648"/>
      <c r="E296" s="648"/>
      <c r="F296" s="648"/>
    </row>
    <row r="297" spans="2:6" x14ac:dyDescent="0.2">
      <c r="B297" s="648"/>
      <c r="C297" s="648"/>
      <c r="D297" s="648"/>
      <c r="E297" s="648"/>
      <c r="F297" s="648"/>
    </row>
    <row r="298" spans="2:6" x14ac:dyDescent="0.2">
      <c r="B298" s="648"/>
      <c r="C298" s="648"/>
      <c r="D298" s="648"/>
      <c r="E298" s="648"/>
      <c r="F298" s="648"/>
    </row>
    <row r="299" spans="2:6" x14ac:dyDescent="0.2">
      <c r="B299" s="648"/>
      <c r="C299" s="648"/>
      <c r="D299" s="648"/>
      <c r="E299" s="648"/>
      <c r="F299" s="648"/>
    </row>
    <row r="300" spans="2:6" x14ac:dyDescent="0.2">
      <c r="B300" s="648"/>
      <c r="C300" s="648"/>
      <c r="D300" s="648"/>
      <c r="E300" s="648"/>
      <c r="F300" s="648"/>
    </row>
    <row r="301" spans="2:6" x14ac:dyDescent="0.2">
      <c r="B301" s="648"/>
      <c r="C301" s="648"/>
      <c r="D301" s="648"/>
      <c r="E301" s="648"/>
      <c r="F301" s="648"/>
    </row>
    <row r="302" spans="2:6" x14ac:dyDescent="0.2">
      <c r="B302" s="648"/>
      <c r="C302" s="648"/>
      <c r="D302" s="648"/>
      <c r="E302" s="648"/>
      <c r="F302" s="648"/>
    </row>
    <row r="303" spans="2:6" x14ac:dyDescent="0.2">
      <c r="B303" s="648"/>
      <c r="C303" s="648"/>
      <c r="D303" s="648"/>
      <c r="E303" s="648"/>
      <c r="F303" s="648"/>
    </row>
    <row r="304" spans="2:6" x14ac:dyDescent="0.2">
      <c r="B304" s="648"/>
      <c r="C304" s="648"/>
      <c r="D304" s="648"/>
      <c r="E304" s="648"/>
      <c r="F304" s="648"/>
    </row>
    <row r="305" spans="2:6" x14ac:dyDescent="0.2">
      <c r="B305" s="648"/>
      <c r="C305" s="648"/>
      <c r="D305" s="648"/>
      <c r="E305" s="648"/>
      <c r="F305" s="648"/>
    </row>
    <row r="306" spans="2:6" x14ac:dyDescent="0.2">
      <c r="B306" s="648"/>
      <c r="C306" s="648"/>
      <c r="D306" s="648"/>
      <c r="E306" s="648"/>
      <c r="F306" s="648"/>
    </row>
    <row r="307" spans="2:6" x14ac:dyDescent="0.2">
      <c r="B307" s="648"/>
      <c r="C307" s="648"/>
      <c r="D307" s="648"/>
      <c r="E307" s="648"/>
      <c r="F307" s="648"/>
    </row>
    <row r="308" spans="2:6" x14ac:dyDescent="0.2">
      <c r="B308" s="648"/>
      <c r="C308" s="648"/>
      <c r="D308" s="648"/>
      <c r="E308" s="648"/>
      <c r="F308" s="648"/>
    </row>
    <row r="309" spans="2:6" x14ac:dyDescent="0.2">
      <c r="B309" s="648"/>
      <c r="C309" s="648"/>
      <c r="D309" s="648"/>
      <c r="E309" s="648"/>
      <c r="F309" s="648"/>
    </row>
    <row r="310" spans="2:6" x14ac:dyDescent="0.2">
      <c r="B310" s="648"/>
      <c r="C310" s="648"/>
      <c r="D310" s="648"/>
      <c r="E310" s="648"/>
      <c r="F310" s="648"/>
    </row>
    <row r="311" spans="2:6" x14ac:dyDescent="0.2">
      <c r="B311" s="648"/>
      <c r="C311" s="648"/>
      <c r="D311" s="648"/>
      <c r="E311" s="648"/>
      <c r="F311" s="648"/>
    </row>
    <row r="312" spans="2:6" x14ac:dyDescent="0.2">
      <c r="B312" s="648"/>
      <c r="C312" s="648"/>
      <c r="D312" s="648"/>
      <c r="E312" s="648"/>
      <c r="F312" s="648"/>
    </row>
    <row r="313" spans="2:6" x14ac:dyDescent="0.2">
      <c r="B313" s="648"/>
      <c r="C313" s="648"/>
      <c r="D313" s="648"/>
      <c r="E313" s="648"/>
      <c r="F313" s="648"/>
    </row>
    <row r="314" spans="2:6" x14ac:dyDescent="0.2">
      <c r="B314" s="648"/>
      <c r="C314" s="648"/>
      <c r="D314" s="648"/>
      <c r="E314" s="648"/>
      <c r="F314" s="648"/>
    </row>
    <row r="315" spans="2:6" x14ac:dyDescent="0.2">
      <c r="B315" s="648"/>
      <c r="C315" s="648"/>
      <c r="D315" s="648"/>
      <c r="E315" s="648"/>
      <c r="F315" s="648"/>
    </row>
    <row r="316" spans="2:6" x14ac:dyDescent="0.2">
      <c r="B316" s="648"/>
      <c r="C316" s="648"/>
      <c r="D316" s="648"/>
      <c r="E316" s="648"/>
      <c r="F316" s="648"/>
    </row>
    <row r="317" spans="2:6" x14ac:dyDescent="0.2">
      <c r="B317" s="648"/>
      <c r="C317" s="648"/>
      <c r="D317" s="648"/>
      <c r="E317" s="648"/>
      <c r="F317" s="648"/>
    </row>
    <row r="318" spans="2:6" x14ac:dyDescent="0.2">
      <c r="B318" s="648"/>
      <c r="C318" s="648"/>
      <c r="D318" s="648"/>
      <c r="E318" s="648"/>
      <c r="F318" s="648"/>
    </row>
    <row r="319" spans="2:6" x14ac:dyDescent="0.2">
      <c r="B319" s="648"/>
      <c r="C319" s="648"/>
      <c r="D319" s="648"/>
      <c r="E319" s="648"/>
      <c r="F319" s="648"/>
    </row>
    <row r="320" spans="2:6" x14ac:dyDescent="0.2">
      <c r="B320" s="648"/>
      <c r="C320" s="648"/>
      <c r="D320" s="648"/>
      <c r="E320" s="648"/>
      <c r="F320" s="648"/>
    </row>
    <row r="321" spans="2:6" x14ac:dyDescent="0.2">
      <c r="B321" s="648"/>
      <c r="C321" s="648"/>
      <c r="D321" s="648"/>
      <c r="E321" s="648"/>
      <c r="F321" s="648"/>
    </row>
    <row r="322" spans="2:6" x14ac:dyDescent="0.2">
      <c r="B322" s="648"/>
      <c r="C322" s="648"/>
      <c r="D322" s="648"/>
      <c r="E322" s="648"/>
      <c r="F322" s="648"/>
    </row>
    <row r="323" spans="2:6" x14ac:dyDescent="0.2">
      <c r="B323" s="648"/>
      <c r="C323" s="648"/>
      <c r="D323" s="648"/>
      <c r="E323" s="648"/>
      <c r="F323" s="648"/>
    </row>
    <row r="324" spans="2:6" x14ac:dyDescent="0.2">
      <c r="B324" s="648"/>
      <c r="C324" s="648"/>
      <c r="D324" s="648"/>
      <c r="E324" s="648"/>
      <c r="F324" s="648"/>
    </row>
    <row r="325" spans="2:6" x14ac:dyDescent="0.2">
      <c r="B325" s="648"/>
      <c r="C325" s="648"/>
      <c r="D325" s="648"/>
      <c r="E325" s="648"/>
      <c r="F325" s="648"/>
    </row>
    <row r="326" spans="2:6" x14ac:dyDescent="0.2">
      <c r="B326" s="648"/>
      <c r="C326" s="648"/>
      <c r="D326" s="648"/>
      <c r="E326" s="648"/>
      <c r="F326" s="648"/>
    </row>
    <row r="327" spans="2:6" x14ac:dyDescent="0.2">
      <c r="B327" s="648"/>
      <c r="C327" s="648"/>
      <c r="D327" s="648"/>
      <c r="E327" s="648"/>
      <c r="F327" s="648"/>
    </row>
    <row r="328" spans="2:6" x14ac:dyDescent="0.2">
      <c r="B328" s="648"/>
      <c r="C328" s="648"/>
      <c r="D328" s="648"/>
      <c r="E328" s="648"/>
      <c r="F328" s="648"/>
    </row>
    <row r="329" spans="2:6" x14ac:dyDescent="0.2">
      <c r="B329" s="648"/>
      <c r="C329" s="648"/>
      <c r="D329" s="648"/>
      <c r="E329" s="648"/>
      <c r="F329" s="648"/>
    </row>
    <row r="330" spans="2:6" x14ac:dyDescent="0.2">
      <c r="B330" s="648"/>
      <c r="C330" s="648"/>
      <c r="D330" s="648"/>
      <c r="E330" s="648"/>
      <c r="F330" s="648"/>
    </row>
    <row r="331" spans="2:6" x14ac:dyDescent="0.2">
      <c r="B331" s="648"/>
      <c r="C331" s="648"/>
      <c r="D331" s="648"/>
      <c r="E331" s="648"/>
      <c r="F331" s="648"/>
    </row>
    <row r="332" spans="2:6" x14ac:dyDescent="0.2">
      <c r="B332" s="648"/>
      <c r="C332" s="648"/>
      <c r="D332" s="648"/>
      <c r="E332" s="648"/>
      <c r="F332" s="648"/>
    </row>
    <row r="333" spans="2:6" x14ac:dyDescent="0.2">
      <c r="B333" s="648"/>
      <c r="C333" s="648"/>
      <c r="D333" s="648"/>
      <c r="E333" s="648"/>
      <c r="F333" s="648"/>
    </row>
    <row r="334" spans="2:6" x14ac:dyDescent="0.2">
      <c r="B334" s="648"/>
      <c r="C334" s="648"/>
      <c r="D334" s="648"/>
      <c r="E334" s="648"/>
      <c r="F334" s="648"/>
    </row>
    <row r="335" spans="2:6" x14ac:dyDescent="0.2">
      <c r="B335" s="648"/>
      <c r="C335" s="648"/>
      <c r="D335" s="648"/>
      <c r="E335" s="648"/>
      <c r="F335" s="648"/>
    </row>
    <row r="336" spans="2:6" x14ac:dyDescent="0.2">
      <c r="B336" s="648"/>
      <c r="C336" s="648"/>
      <c r="D336" s="648"/>
      <c r="E336" s="648"/>
      <c r="F336" s="648"/>
    </row>
    <row r="337" spans="2:6" x14ac:dyDescent="0.2">
      <c r="B337" s="648"/>
      <c r="C337" s="648"/>
      <c r="D337" s="648"/>
      <c r="E337" s="648"/>
      <c r="F337" s="648"/>
    </row>
    <row r="338" spans="2:6" x14ac:dyDescent="0.2">
      <c r="B338" s="648"/>
      <c r="C338" s="648"/>
      <c r="D338" s="648"/>
      <c r="E338" s="648"/>
      <c r="F338" s="648"/>
    </row>
    <row r="339" spans="2:6" x14ac:dyDescent="0.2">
      <c r="B339" s="648"/>
      <c r="C339" s="648"/>
      <c r="D339" s="648"/>
      <c r="E339" s="648"/>
      <c r="F339" s="648"/>
    </row>
    <row r="340" spans="2:6" x14ac:dyDescent="0.2">
      <c r="B340" s="648"/>
      <c r="C340" s="648"/>
      <c r="D340" s="648"/>
      <c r="E340" s="648"/>
      <c r="F340" s="648"/>
    </row>
    <row r="341" spans="2:6" x14ac:dyDescent="0.2">
      <c r="B341" s="648"/>
      <c r="C341" s="648"/>
      <c r="D341" s="648"/>
      <c r="E341" s="648"/>
      <c r="F341" s="648"/>
    </row>
    <row r="342" spans="2:6" x14ac:dyDescent="0.2">
      <c r="B342" s="648"/>
      <c r="C342" s="648"/>
      <c r="D342" s="648"/>
      <c r="E342" s="648"/>
      <c r="F342" s="648"/>
    </row>
    <row r="343" spans="2:6" x14ac:dyDescent="0.2">
      <c r="B343" s="648"/>
      <c r="C343" s="648"/>
      <c r="D343" s="648"/>
      <c r="E343" s="648"/>
      <c r="F343" s="648"/>
    </row>
    <row r="344" spans="2:6" x14ac:dyDescent="0.2">
      <c r="B344" s="648"/>
      <c r="C344" s="648"/>
      <c r="D344" s="648"/>
      <c r="E344" s="648"/>
      <c r="F344" s="648"/>
    </row>
    <row r="345" spans="2:6" x14ac:dyDescent="0.2">
      <c r="B345" s="648"/>
      <c r="C345" s="648"/>
      <c r="D345" s="648"/>
      <c r="E345" s="648"/>
      <c r="F345" s="648"/>
    </row>
    <row r="346" spans="2:6" x14ac:dyDescent="0.2">
      <c r="B346" s="648"/>
      <c r="C346" s="648"/>
      <c r="D346" s="648"/>
      <c r="E346" s="648"/>
      <c r="F346" s="648"/>
    </row>
    <row r="347" spans="2:6" x14ac:dyDescent="0.2">
      <c r="B347" s="648"/>
      <c r="C347" s="648"/>
      <c r="D347" s="648"/>
      <c r="E347" s="648"/>
      <c r="F347" s="648"/>
    </row>
    <row r="348" spans="2:6" x14ac:dyDescent="0.2">
      <c r="B348" s="648"/>
      <c r="C348" s="648"/>
      <c r="D348" s="648"/>
      <c r="E348" s="648"/>
      <c r="F348" s="648"/>
    </row>
    <row r="349" spans="2:6" x14ac:dyDescent="0.2">
      <c r="B349" s="648"/>
      <c r="C349" s="648"/>
      <c r="D349" s="648"/>
      <c r="E349" s="648"/>
      <c r="F349" s="648"/>
    </row>
    <row r="350" spans="2:6" x14ac:dyDescent="0.2">
      <c r="B350" s="648"/>
      <c r="C350" s="648"/>
      <c r="D350" s="648"/>
      <c r="E350" s="648"/>
      <c r="F350" s="648"/>
    </row>
    <row r="351" spans="2:6" x14ac:dyDescent="0.2">
      <c r="B351" s="648"/>
      <c r="C351" s="648"/>
      <c r="D351" s="648"/>
      <c r="E351" s="648"/>
      <c r="F351" s="648"/>
    </row>
    <row r="352" spans="2:6" x14ac:dyDescent="0.2">
      <c r="B352" s="648"/>
      <c r="C352" s="648"/>
      <c r="D352" s="648"/>
      <c r="E352" s="648"/>
      <c r="F352" s="648"/>
    </row>
    <row r="353" spans="2:6" x14ac:dyDescent="0.2">
      <c r="B353" s="648"/>
      <c r="C353" s="648"/>
      <c r="D353" s="648"/>
      <c r="E353" s="648"/>
      <c r="F353" s="648"/>
    </row>
    <row r="354" spans="2:6" x14ac:dyDescent="0.2">
      <c r="B354" s="648"/>
      <c r="C354" s="648"/>
      <c r="D354" s="648"/>
      <c r="E354" s="648"/>
      <c r="F354" s="648"/>
    </row>
    <row r="355" spans="2:6" x14ac:dyDescent="0.2">
      <c r="B355" s="648"/>
      <c r="C355" s="648"/>
      <c r="D355" s="648"/>
      <c r="E355" s="648"/>
      <c r="F355" s="648"/>
    </row>
    <row r="356" spans="2:6" x14ac:dyDescent="0.2">
      <c r="B356" s="648"/>
      <c r="C356" s="648"/>
      <c r="D356" s="648"/>
      <c r="E356" s="648"/>
      <c r="F356" s="648"/>
    </row>
    <row r="357" spans="2:6" x14ac:dyDescent="0.2">
      <c r="B357" s="648"/>
      <c r="C357" s="648"/>
      <c r="D357" s="648"/>
      <c r="E357" s="648"/>
      <c r="F357" s="648"/>
    </row>
    <row r="358" spans="2:6" x14ac:dyDescent="0.2">
      <c r="B358" s="648"/>
      <c r="C358" s="648"/>
      <c r="D358" s="648"/>
      <c r="E358" s="648"/>
      <c r="F358" s="648"/>
    </row>
    <row r="359" spans="2:6" x14ac:dyDescent="0.2">
      <c r="B359" s="648"/>
      <c r="C359" s="648"/>
      <c r="D359" s="648"/>
      <c r="E359" s="648"/>
      <c r="F359" s="648"/>
    </row>
    <row r="360" spans="2:6" x14ac:dyDescent="0.2">
      <c r="B360" s="648"/>
      <c r="C360" s="648"/>
      <c r="D360" s="648"/>
      <c r="E360" s="648"/>
      <c r="F360" s="648"/>
    </row>
    <row r="361" spans="2:6" x14ac:dyDescent="0.2">
      <c r="B361" s="648"/>
      <c r="C361" s="648"/>
      <c r="D361" s="648"/>
      <c r="E361" s="648"/>
      <c r="F361" s="648"/>
    </row>
    <row r="362" spans="2:6" x14ac:dyDescent="0.2">
      <c r="B362" s="648"/>
      <c r="C362" s="648"/>
      <c r="D362" s="648"/>
      <c r="E362" s="648"/>
      <c r="F362" s="648"/>
    </row>
    <row r="363" spans="2:6" x14ac:dyDescent="0.2">
      <c r="B363" s="648"/>
      <c r="C363" s="648"/>
      <c r="D363" s="648"/>
      <c r="E363" s="648"/>
      <c r="F363" s="648"/>
    </row>
    <row r="364" spans="2:6" x14ac:dyDescent="0.2">
      <c r="B364" s="648"/>
      <c r="C364" s="648"/>
      <c r="D364" s="648"/>
      <c r="E364" s="648"/>
      <c r="F364" s="648"/>
    </row>
    <row r="365" spans="2:6" x14ac:dyDescent="0.2">
      <c r="B365" s="648"/>
      <c r="C365" s="648"/>
      <c r="D365" s="648"/>
      <c r="E365" s="648"/>
      <c r="F365" s="648"/>
    </row>
    <row r="366" spans="2:6" x14ac:dyDescent="0.2">
      <c r="B366" s="648"/>
      <c r="C366" s="648"/>
      <c r="D366" s="648"/>
      <c r="E366" s="648"/>
      <c r="F366" s="648"/>
    </row>
    <row r="367" spans="2:6" x14ac:dyDescent="0.2">
      <c r="B367" s="648"/>
      <c r="C367" s="648"/>
      <c r="D367" s="648"/>
      <c r="E367" s="648"/>
      <c r="F367" s="648"/>
    </row>
    <row r="368" spans="2:6" x14ac:dyDescent="0.2">
      <c r="B368" s="648"/>
      <c r="C368" s="648"/>
      <c r="D368" s="648"/>
      <c r="E368" s="648"/>
      <c r="F368" s="648"/>
    </row>
    <row r="369" spans="2:6" x14ac:dyDescent="0.2">
      <c r="B369" s="648"/>
      <c r="C369" s="648"/>
      <c r="D369" s="648"/>
      <c r="E369" s="648"/>
      <c r="F369" s="648"/>
    </row>
    <row r="370" spans="2:6" x14ac:dyDescent="0.2">
      <c r="B370" s="648"/>
      <c r="C370" s="648"/>
      <c r="D370" s="648"/>
      <c r="E370" s="648"/>
      <c r="F370" s="648"/>
    </row>
    <row r="371" spans="2:6" x14ac:dyDescent="0.2">
      <c r="B371" s="648"/>
      <c r="C371" s="648"/>
      <c r="D371" s="648"/>
      <c r="E371" s="648"/>
      <c r="F371" s="648"/>
    </row>
    <row r="372" spans="2:6" x14ac:dyDescent="0.2">
      <c r="B372" s="648"/>
      <c r="C372" s="648"/>
      <c r="D372" s="648"/>
      <c r="E372" s="648"/>
      <c r="F372" s="648"/>
    </row>
    <row r="373" spans="2:6" x14ac:dyDescent="0.2">
      <c r="B373" s="648"/>
      <c r="C373" s="648"/>
      <c r="D373" s="648"/>
      <c r="E373" s="648"/>
      <c r="F373" s="648"/>
    </row>
    <row r="374" spans="2:6" x14ac:dyDescent="0.2">
      <c r="B374" s="648"/>
      <c r="C374" s="648"/>
      <c r="D374" s="648"/>
      <c r="E374" s="648"/>
      <c r="F374" s="648"/>
    </row>
    <row r="375" spans="2:6" x14ac:dyDescent="0.2">
      <c r="B375" s="648"/>
      <c r="C375" s="648"/>
      <c r="D375" s="648"/>
      <c r="E375" s="648"/>
      <c r="F375" s="648"/>
    </row>
    <row r="376" spans="2:6" x14ac:dyDescent="0.2">
      <c r="B376" s="648"/>
      <c r="C376" s="648"/>
      <c r="D376" s="648"/>
      <c r="E376" s="648"/>
      <c r="F376" s="648"/>
    </row>
    <row r="377" spans="2:6" x14ac:dyDescent="0.2">
      <c r="B377" s="648"/>
      <c r="C377" s="648"/>
      <c r="D377" s="648"/>
      <c r="E377" s="648"/>
      <c r="F377" s="648"/>
    </row>
    <row r="378" spans="2:6" x14ac:dyDescent="0.2">
      <c r="B378" s="648"/>
      <c r="C378" s="648"/>
      <c r="D378" s="648"/>
      <c r="E378" s="648"/>
      <c r="F378" s="648"/>
    </row>
    <row r="379" spans="2:6" x14ac:dyDescent="0.2">
      <c r="B379" s="648"/>
      <c r="C379" s="648"/>
      <c r="D379" s="648"/>
      <c r="E379" s="648"/>
      <c r="F379" s="648"/>
    </row>
    <row r="380" spans="2:6" x14ac:dyDescent="0.2">
      <c r="B380" s="648"/>
      <c r="C380" s="648"/>
      <c r="D380" s="648"/>
      <c r="E380" s="648"/>
      <c r="F380" s="648"/>
    </row>
    <row r="381" spans="2:6" x14ac:dyDescent="0.2">
      <c r="B381" s="648"/>
      <c r="C381" s="648"/>
      <c r="D381" s="648"/>
      <c r="E381" s="648"/>
      <c r="F381" s="648"/>
    </row>
    <row r="382" spans="2:6" x14ac:dyDescent="0.2">
      <c r="B382" s="648"/>
      <c r="C382" s="648"/>
      <c r="D382" s="648"/>
      <c r="E382" s="648"/>
      <c r="F382" s="648"/>
    </row>
    <row r="383" spans="2:6" x14ac:dyDescent="0.2">
      <c r="B383" s="648"/>
      <c r="C383" s="648"/>
      <c r="D383" s="648"/>
      <c r="E383" s="648"/>
      <c r="F383" s="648"/>
    </row>
    <row r="384" spans="2:6" x14ac:dyDescent="0.2">
      <c r="B384" s="648"/>
      <c r="C384" s="648"/>
      <c r="D384" s="648"/>
      <c r="E384" s="648"/>
      <c r="F384" s="648"/>
    </row>
    <row r="385" spans="2:6" x14ac:dyDescent="0.2">
      <c r="B385" s="648"/>
      <c r="C385" s="648"/>
      <c r="D385" s="648"/>
      <c r="E385" s="648"/>
      <c r="F385" s="648"/>
    </row>
    <row r="386" spans="2:6" x14ac:dyDescent="0.2">
      <c r="B386" s="648"/>
      <c r="C386" s="648"/>
      <c r="D386" s="648"/>
      <c r="E386" s="648"/>
      <c r="F386" s="648"/>
    </row>
    <row r="387" spans="2:6" x14ac:dyDescent="0.2">
      <c r="B387" s="648"/>
      <c r="C387" s="648"/>
      <c r="D387" s="648"/>
      <c r="E387" s="648"/>
      <c r="F387" s="648"/>
    </row>
    <row r="388" spans="2:6" x14ac:dyDescent="0.2">
      <c r="B388" s="648"/>
      <c r="C388" s="648"/>
      <c r="D388" s="648"/>
      <c r="E388" s="648"/>
      <c r="F388" s="648"/>
    </row>
    <row r="389" spans="2:6" x14ac:dyDescent="0.2">
      <c r="B389" s="648"/>
      <c r="C389" s="648"/>
      <c r="D389" s="648"/>
      <c r="E389" s="648"/>
      <c r="F389" s="648"/>
    </row>
    <row r="390" spans="2:6" x14ac:dyDescent="0.2">
      <c r="B390" s="648"/>
      <c r="C390" s="648"/>
      <c r="D390" s="648"/>
      <c r="E390" s="648"/>
      <c r="F390" s="648"/>
    </row>
    <row r="391" spans="2:6" x14ac:dyDescent="0.2">
      <c r="B391" s="648"/>
      <c r="C391" s="648"/>
      <c r="D391" s="648"/>
      <c r="E391" s="648"/>
      <c r="F391" s="648"/>
    </row>
    <row r="392" spans="2:6" x14ac:dyDescent="0.2">
      <c r="B392" s="648"/>
      <c r="C392" s="648"/>
      <c r="D392" s="648"/>
      <c r="E392" s="648"/>
      <c r="F392" s="648"/>
    </row>
    <row r="393" spans="2:6" x14ac:dyDescent="0.2">
      <c r="B393" s="648"/>
      <c r="C393" s="648"/>
      <c r="D393" s="648"/>
      <c r="E393" s="648"/>
      <c r="F393" s="648"/>
    </row>
    <row r="394" spans="2:6" x14ac:dyDescent="0.2">
      <c r="B394" s="648"/>
      <c r="C394" s="648"/>
      <c r="D394" s="648"/>
      <c r="E394" s="648"/>
      <c r="F394" s="648"/>
    </row>
    <row r="395" spans="2:6" x14ac:dyDescent="0.2">
      <c r="B395" s="648"/>
      <c r="C395" s="648"/>
      <c r="D395" s="648"/>
      <c r="E395" s="648"/>
      <c r="F395" s="648"/>
    </row>
    <row r="396" spans="2:6" x14ac:dyDescent="0.2">
      <c r="B396" s="648"/>
      <c r="C396" s="648"/>
      <c r="D396" s="648"/>
      <c r="E396" s="648"/>
      <c r="F396" s="648"/>
    </row>
    <row r="397" spans="2:6" x14ac:dyDescent="0.2">
      <c r="B397" s="648"/>
      <c r="C397" s="648"/>
      <c r="D397" s="648"/>
      <c r="E397" s="648"/>
      <c r="F397" s="648"/>
    </row>
    <row r="398" spans="2:6" x14ac:dyDescent="0.2">
      <c r="B398" s="648"/>
      <c r="C398" s="648"/>
      <c r="D398" s="648"/>
      <c r="E398" s="648"/>
      <c r="F398" s="648"/>
    </row>
    <row r="399" spans="2:6" x14ac:dyDescent="0.2">
      <c r="B399" s="648"/>
      <c r="C399" s="648"/>
      <c r="D399" s="648"/>
      <c r="E399" s="648"/>
      <c r="F399" s="648"/>
    </row>
    <row r="400" spans="2:6" x14ac:dyDescent="0.2">
      <c r="B400" s="648"/>
      <c r="C400" s="648"/>
      <c r="D400" s="648"/>
      <c r="E400" s="648"/>
      <c r="F400" s="648"/>
    </row>
    <row r="401" spans="2:6" x14ac:dyDescent="0.2">
      <c r="B401" s="648"/>
      <c r="C401" s="648"/>
      <c r="D401" s="648"/>
      <c r="E401" s="648"/>
      <c r="F401" s="648"/>
    </row>
    <row r="402" spans="2:6" x14ac:dyDescent="0.2">
      <c r="B402" s="648"/>
      <c r="C402" s="648"/>
      <c r="D402" s="648"/>
      <c r="E402" s="648"/>
      <c r="F402" s="648"/>
    </row>
    <row r="403" spans="2:6" x14ac:dyDescent="0.2">
      <c r="B403" s="648"/>
      <c r="C403" s="648"/>
      <c r="D403" s="648"/>
      <c r="E403" s="648"/>
      <c r="F403" s="648"/>
    </row>
    <row r="404" spans="2:6" x14ac:dyDescent="0.2">
      <c r="B404" s="648"/>
      <c r="C404" s="648"/>
      <c r="D404" s="648"/>
      <c r="E404" s="648"/>
      <c r="F404" s="648"/>
    </row>
    <row r="405" spans="2:6" x14ac:dyDescent="0.2">
      <c r="B405" s="648"/>
      <c r="C405" s="648"/>
      <c r="D405" s="648"/>
      <c r="E405" s="648"/>
      <c r="F405" s="648"/>
    </row>
    <row r="406" spans="2:6" x14ac:dyDescent="0.2">
      <c r="B406" s="648"/>
      <c r="C406" s="648"/>
      <c r="D406" s="648"/>
      <c r="E406" s="648"/>
      <c r="F406" s="648"/>
    </row>
    <row r="407" spans="2:6" x14ac:dyDescent="0.2">
      <c r="B407" s="648"/>
      <c r="C407" s="648"/>
      <c r="D407" s="648"/>
      <c r="E407" s="648"/>
      <c r="F407" s="648"/>
    </row>
    <row r="408" spans="2:6" x14ac:dyDescent="0.2">
      <c r="B408" s="648"/>
      <c r="C408" s="648"/>
      <c r="D408" s="648"/>
      <c r="E408" s="648"/>
      <c r="F408" s="648"/>
    </row>
    <row r="409" spans="2:6" x14ac:dyDescent="0.2">
      <c r="B409" s="648"/>
      <c r="C409" s="648"/>
      <c r="D409" s="648"/>
      <c r="E409" s="648"/>
      <c r="F409" s="648"/>
    </row>
    <row r="410" spans="2:6" x14ac:dyDescent="0.2">
      <c r="B410" s="648"/>
      <c r="C410" s="648"/>
      <c r="D410" s="648"/>
      <c r="E410" s="648"/>
      <c r="F410" s="648"/>
    </row>
    <row r="411" spans="2:6" x14ac:dyDescent="0.2">
      <c r="B411" s="648"/>
      <c r="C411" s="648"/>
      <c r="D411" s="648"/>
      <c r="E411" s="648"/>
      <c r="F411" s="648"/>
    </row>
    <row r="412" spans="2:6" x14ac:dyDescent="0.2">
      <c r="B412" s="648"/>
      <c r="C412" s="648"/>
      <c r="D412" s="648"/>
      <c r="E412" s="648"/>
      <c r="F412" s="648"/>
    </row>
    <row r="413" spans="2:6" x14ac:dyDescent="0.2">
      <c r="B413" s="648"/>
      <c r="C413" s="648"/>
      <c r="D413" s="648"/>
      <c r="E413" s="648"/>
      <c r="F413" s="648"/>
    </row>
    <row r="414" spans="2:6" x14ac:dyDescent="0.2">
      <c r="B414" s="648"/>
      <c r="C414" s="648"/>
      <c r="D414" s="648"/>
      <c r="E414" s="648"/>
      <c r="F414" s="648"/>
    </row>
    <row r="415" spans="2:6" x14ac:dyDescent="0.2">
      <c r="B415" s="648"/>
      <c r="C415" s="648"/>
      <c r="D415" s="648"/>
      <c r="E415" s="648"/>
      <c r="F415" s="648"/>
    </row>
    <row r="416" spans="2:6" x14ac:dyDescent="0.2">
      <c r="B416" s="648"/>
      <c r="C416" s="648"/>
      <c r="D416" s="648"/>
      <c r="E416" s="648"/>
      <c r="F416" s="648"/>
    </row>
    <row r="417" spans="2:6" x14ac:dyDescent="0.2">
      <c r="B417" s="648"/>
      <c r="C417" s="648"/>
      <c r="D417" s="648"/>
      <c r="E417" s="648"/>
      <c r="F417" s="648"/>
    </row>
    <row r="418" spans="2:6" x14ac:dyDescent="0.2">
      <c r="B418" s="648"/>
      <c r="C418" s="648"/>
      <c r="D418" s="648"/>
      <c r="E418" s="648"/>
      <c r="F418" s="648"/>
    </row>
    <row r="419" spans="2:6" x14ac:dyDescent="0.2">
      <c r="B419" s="648"/>
      <c r="C419" s="648"/>
      <c r="D419" s="648"/>
      <c r="E419" s="648"/>
      <c r="F419" s="648"/>
    </row>
    <row r="420" spans="2:6" x14ac:dyDescent="0.2">
      <c r="B420" s="648"/>
      <c r="C420" s="648"/>
      <c r="D420" s="648"/>
      <c r="E420" s="648"/>
      <c r="F420" s="648"/>
    </row>
    <row r="421" spans="2:6" x14ac:dyDescent="0.2">
      <c r="B421" s="648"/>
      <c r="C421" s="648"/>
      <c r="D421" s="648"/>
      <c r="E421" s="648"/>
      <c r="F421" s="648"/>
    </row>
    <row r="422" spans="2:6" x14ac:dyDescent="0.2">
      <c r="B422" s="648"/>
      <c r="C422" s="648"/>
      <c r="D422" s="648"/>
      <c r="E422" s="648"/>
      <c r="F422" s="648"/>
    </row>
    <row r="423" spans="2:6" x14ac:dyDescent="0.2">
      <c r="B423" s="648"/>
      <c r="C423" s="648"/>
      <c r="D423" s="648"/>
      <c r="E423" s="648"/>
      <c r="F423" s="648"/>
    </row>
    <row r="424" spans="2:6" x14ac:dyDescent="0.2">
      <c r="B424" s="648"/>
      <c r="C424" s="648"/>
      <c r="D424" s="648"/>
      <c r="E424" s="648"/>
      <c r="F424" s="648"/>
    </row>
    <row r="425" spans="2:6" x14ac:dyDescent="0.2">
      <c r="B425" s="648"/>
      <c r="C425" s="648"/>
      <c r="D425" s="648"/>
      <c r="E425" s="648"/>
      <c r="F425" s="648"/>
    </row>
    <row r="426" spans="2:6" x14ac:dyDescent="0.2">
      <c r="B426" s="648"/>
      <c r="C426" s="648"/>
      <c r="D426" s="648"/>
      <c r="E426" s="648"/>
      <c r="F426" s="648"/>
    </row>
    <row r="427" spans="2:6" x14ac:dyDescent="0.2">
      <c r="B427" s="648"/>
      <c r="C427" s="648"/>
      <c r="D427" s="648"/>
      <c r="E427" s="648"/>
      <c r="F427" s="648"/>
    </row>
    <row r="428" spans="2:6" x14ac:dyDescent="0.2">
      <c r="B428" s="648"/>
      <c r="C428" s="648"/>
      <c r="D428" s="648"/>
      <c r="E428" s="648"/>
      <c r="F428" s="648"/>
    </row>
    <row r="429" spans="2:6" x14ac:dyDescent="0.2">
      <c r="B429" s="648"/>
      <c r="C429" s="648"/>
      <c r="D429" s="648"/>
      <c r="E429" s="648"/>
      <c r="F429" s="648"/>
    </row>
    <row r="430" spans="2:6" x14ac:dyDescent="0.2">
      <c r="B430" s="648"/>
      <c r="C430" s="648"/>
      <c r="D430" s="648"/>
      <c r="E430" s="648"/>
      <c r="F430" s="648"/>
    </row>
    <row r="431" spans="2:6" x14ac:dyDescent="0.2">
      <c r="B431" s="648"/>
      <c r="C431" s="648"/>
      <c r="D431" s="648"/>
      <c r="E431" s="648"/>
      <c r="F431" s="648"/>
    </row>
    <row r="432" spans="2:6" x14ac:dyDescent="0.2">
      <c r="B432" s="648"/>
      <c r="C432" s="648"/>
      <c r="D432" s="648"/>
      <c r="E432" s="648"/>
      <c r="F432" s="648"/>
    </row>
    <row r="433" spans="2:6" x14ac:dyDescent="0.2">
      <c r="B433" s="648"/>
      <c r="C433" s="648"/>
      <c r="D433" s="648"/>
      <c r="E433" s="648"/>
      <c r="F433" s="648"/>
    </row>
    <row r="434" spans="2:6" x14ac:dyDescent="0.2">
      <c r="B434" s="648"/>
      <c r="C434" s="648"/>
      <c r="D434" s="648"/>
      <c r="E434" s="648"/>
      <c r="F434" s="648"/>
    </row>
    <row r="435" spans="2:6" x14ac:dyDescent="0.2">
      <c r="B435" s="648"/>
      <c r="C435" s="648"/>
      <c r="D435" s="648"/>
      <c r="E435" s="648"/>
      <c r="F435" s="648"/>
    </row>
    <row r="436" spans="2:6" x14ac:dyDescent="0.2">
      <c r="B436" s="648"/>
      <c r="C436" s="648"/>
      <c r="D436" s="648"/>
      <c r="E436" s="648"/>
      <c r="F436" s="648"/>
    </row>
    <row r="437" spans="2:6" x14ac:dyDescent="0.2">
      <c r="B437" s="648"/>
      <c r="C437" s="648"/>
      <c r="D437" s="648"/>
      <c r="E437" s="648"/>
      <c r="F437" s="648"/>
    </row>
    <row r="438" spans="2:6" x14ac:dyDescent="0.2">
      <c r="B438" s="648"/>
      <c r="C438" s="648"/>
      <c r="D438" s="648"/>
      <c r="E438" s="648"/>
      <c r="F438" s="648"/>
    </row>
    <row r="439" spans="2:6" x14ac:dyDescent="0.2">
      <c r="B439" s="648"/>
      <c r="C439" s="648"/>
      <c r="D439" s="648"/>
      <c r="E439" s="648"/>
      <c r="F439" s="648"/>
    </row>
    <row r="440" spans="2:6" x14ac:dyDescent="0.2">
      <c r="B440" s="648"/>
      <c r="C440" s="648"/>
      <c r="D440" s="648"/>
      <c r="E440" s="648"/>
      <c r="F440" s="648"/>
    </row>
    <row r="441" spans="2:6" x14ac:dyDescent="0.2">
      <c r="B441" s="648"/>
      <c r="C441" s="648"/>
      <c r="D441" s="648"/>
      <c r="E441" s="648"/>
      <c r="F441" s="648"/>
    </row>
    <row r="442" spans="2:6" x14ac:dyDescent="0.2">
      <c r="B442" s="648"/>
      <c r="C442" s="648"/>
      <c r="D442" s="648"/>
      <c r="E442" s="648"/>
      <c r="F442" s="648"/>
    </row>
    <row r="443" spans="2:6" x14ac:dyDescent="0.2">
      <c r="B443" s="648"/>
      <c r="C443" s="648"/>
      <c r="D443" s="648"/>
      <c r="E443" s="648"/>
      <c r="F443" s="648"/>
    </row>
    <row r="444" spans="2:6" x14ac:dyDescent="0.2">
      <c r="B444" s="648"/>
      <c r="C444" s="648"/>
      <c r="D444" s="648"/>
      <c r="E444" s="648"/>
      <c r="F444" s="648"/>
    </row>
    <row r="445" spans="2:6" x14ac:dyDescent="0.2">
      <c r="B445" s="648"/>
      <c r="C445" s="648"/>
      <c r="D445" s="648"/>
      <c r="E445" s="648"/>
      <c r="F445" s="648"/>
    </row>
    <row r="446" spans="2:6" x14ac:dyDescent="0.2">
      <c r="B446" s="648"/>
      <c r="C446" s="648"/>
      <c r="D446" s="648"/>
      <c r="E446" s="648"/>
      <c r="F446" s="648"/>
    </row>
    <row r="447" spans="2:6" x14ac:dyDescent="0.2">
      <c r="B447" s="648"/>
      <c r="C447" s="648"/>
      <c r="D447" s="648"/>
      <c r="E447" s="648"/>
      <c r="F447" s="648"/>
    </row>
    <row r="448" spans="2:6" x14ac:dyDescent="0.2">
      <c r="B448" s="648"/>
      <c r="C448" s="648"/>
      <c r="D448" s="648"/>
      <c r="E448" s="648"/>
      <c r="F448" s="648"/>
    </row>
    <row r="449" spans="2:6" x14ac:dyDescent="0.2">
      <c r="B449" s="648"/>
      <c r="C449" s="648"/>
      <c r="D449" s="648"/>
      <c r="E449" s="648"/>
      <c r="F449" s="648"/>
    </row>
    <row r="450" spans="2:6" x14ac:dyDescent="0.2">
      <c r="B450" s="648"/>
      <c r="C450" s="648"/>
      <c r="D450" s="648"/>
      <c r="E450" s="648"/>
      <c r="F450" s="648"/>
    </row>
    <row r="451" spans="2:6" x14ac:dyDescent="0.2">
      <c r="B451" s="648"/>
      <c r="C451" s="648"/>
      <c r="D451" s="648"/>
      <c r="E451" s="648"/>
      <c r="F451" s="648"/>
    </row>
    <row r="452" spans="2:6" x14ac:dyDescent="0.2">
      <c r="B452" s="648"/>
      <c r="C452" s="648"/>
      <c r="D452" s="648"/>
      <c r="E452" s="648"/>
      <c r="F452" s="648"/>
    </row>
    <row r="453" spans="2:6" x14ac:dyDescent="0.2">
      <c r="B453" s="648"/>
      <c r="C453" s="648"/>
      <c r="D453" s="648"/>
      <c r="E453" s="648"/>
      <c r="F453" s="648"/>
    </row>
    <row r="454" spans="2:6" x14ac:dyDescent="0.2">
      <c r="B454" s="648"/>
      <c r="C454" s="648"/>
      <c r="D454" s="648"/>
      <c r="E454" s="648"/>
      <c r="F454" s="648"/>
    </row>
    <row r="455" spans="2:6" x14ac:dyDescent="0.2">
      <c r="B455" s="648"/>
      <c r="C455" s="648"/>
      <c r="D455" s="648"/>
      <c r="E455" s="648"/>
      <c r="F455" s="648"/>
    </row>
    <row r="456" spans="2:6" x14ac:dyDescent="0.2">
      <c r="B456" s="648"/>
      <c r="C456" s="648"/>
      <c r="D456" s="648"/>
      <c r="E456" s="648"/>
      <c r="F456" s="648"/>
    </row>
    <row r="457" spans="2:6" x14ac:dyDescent="0.2">
      <c r="B457" s="648"/>
      <c r="C457" s="648"/>
      <c r="D457" s="648"/>
      <c r="E457" s="648"/>
      <c r="F457" s="648"/>
    </row>
    <row r="458" spans="2:6" x14ac:dyDescent="0.2">
      <c r="B458" s="648"/>
      <c r="C458" s="648"/>
      <c r="D458" s="648"/>
      <c r="E458" s="648"/>
      <c r="F458" s="648"/>
    </row>
    <row r="459" spans="2:6" x14ac:dyDescent="0.2">
      <c r="B459" s="648"/>
      <c r="C459" s="648"/>
      <c r="D459" s="648"/>
      <c r="E459" s="648"/>
      <c r="F459" s="648"/>
    </row>
    <row r="460" spans="2:6" x14ac:dyDescent="0.2">
      <c r="B460" s="648"/>
      <c r="C460" s="648"/>
      <c r="D460" s="648"/>
      <c r="E460" s="648"/>
      <c r="F460" s="648"/>
    </row>
    <row r="461" spans="2:6" x14ac:dyDescent="0.2">
      <c r="B461" s="648"/>
      <c r="C461" s="648"/>
      <c r="D461" s="648"/>
      <c r="E461" s="648"/>
      <c r="F461" s="648"/>
    </row>
    <row r="462" spans="2:6" x14ac:dyDescent="0.2">
      <c r="B462" s="648"/>
      <c r="C462" s="648"/>
      <c r="D462" s="648"/>
      <c r="E462" s="648"/>
      <c r="F462" s="648"/>
    </row>
    <row r="463" spans="2:6" x14ac:dyDescent="0.2">
      <c r="B463" s="648"/>
      <c r="C463" s="648"/>
      <c r="D463" s="648"/>
      <c r="E463" s="648"/>
      <c r="F463" s="648"/>
    </row>
    <row r="464" spans="2:6" x14ac:dyDescent="0.2">
      <c r="B464" s="648"/>
      <c r="C464" s="648"/>
      <c r="D464" s="648"/>
      <c r="E464" s="648"/>
      <c r="F464" s="648"/>
    </row>
    <row r="465" spans="2:6" x14ac:dyDescent="0.2">
      <c r="B465" s="648"/>
      <c r="C465" s="648"/>
      <c r="D465" s="648"/>
      <c r="E465" s="648"/>
      <c r="F465" s="648"/>
    </row>
    <row r="466" spans="2:6" x14ac:dyDescent="0.2">
      <c r="B466" s="648"/>
      <c r="C466" s="648"/>
      <c r="D466" s="648"/>
      <c r="E466" s="648"/>
      <c r="F466" s="648"/>
    </row>
    <row r="467" spans="2:6" x14ac:dyDescent="0.2">
      <c r="B467" s="648"/>
      <c r="C467" s="648"/>
      <c r="D467" s="648"/>
      <c r="E467" s="648"/>
      <c r="F467" s="648"/>
    </row>
    <row r="468" spans="2:6" x14ac:dyDescent="0.2">
      <c r="B468" s="648"/>
      <c r="C468" s="648"/>
      <c r="D468" s="648"/>
      <c r="E468" s="648"/>
      <c r="F468" s="648"/>
    </row>
    <row r="469" spans="2:6" x14ac:dyDescent="0.2">
      <c r="B469" s="648"/>
      <c r="C469" s="648"/>
      <c r="D469" s="648"/>
      <c r="E469" s="648"/>
      <c r="F469" s="648"/>
    </row>
    <row r="470" spans="2:6" x14ac:dyDescent="0.2">
      <c r="B470" s="648"/>
      <c r="C470" s="648"/>
      <c r="D470" s="648"/>
      <c r="E470" s="648"/>
      <c r="F470" s="648"/>
    </row>
    <row r="471" spans="2:6" x14ac:dyDescent="0.2">
      <c r="B471" s="648"/>
      <c r="C471" s="648"/>
      <c r="D471" s="648"/>
      <c r="E471" s="648"/>
      <c r="F471" s="648"/>
    </row>
    <row r="472" spans="2:6" x14ac:dyDescent="0.2">
      <c r="B472" s="648"/>
      <c r="C472" s="648"/>
      <c r="D472" s="648"/>
      <c r="E472" s="648"/>
      <c r="F472" s="648"/>
    </row>
    <row r="473" spans="2:6" x14ac:dyDescent="0.2">
      <c r="B473" s="648"/>
      <c r="C473" s="648"/>
      <c r="D473" s="648"/>
      <c r="E473" s="648"/>
      <c r="F473" s="648"/>
    </row>
    <row r="474" spans="2:6" x14ac:dyDescent="0.2">
      <c r="B474" s="648"/>
      <c r="C474" s="648"/>
      <c r="D474" s="648"/>
      <c r="E474" s="648"/>
      <c r="F474" s="648"/>
    </row>
    <row r="475" spans="2:6" x14ac:dyDescent="0.2">
      <c r="B475" s="648"/>
      <c r="C475" s="648"/>
      <c r="D475" s="648"/>
      <c r="E475" s="648"/>
      <c r="F475" s="648"/>
    </row>
    <row r="476" spans="2:6" x14ac:dyDescent="0.2">
      <c r="B476" s="648"/>
      <c r="C476" s="648"/>
      <c r="D476" s="648"/>
      <c r="E476" s="648"/>
      <c r="F476" s="648"/>
    </row>
    <row r="477" spans="2:6" x14ac:dyDescent="0.2">
      <c r="B477" s="648"/>
      <c r="C477" s="648"/>
      <c r="D477" s="648"/>
      <c r="E477" s="648"/>
      <c r="F477" s="648"/>
    </row>
    <row r="478" spans="2:6" x14ac:dyDescent="0.2">
      <c r="B478" s="648"/>
      <c r="C478" s="648"/>
      <c r="D478" s="648"/>
      <c r="E478" s="648"/>
      <c r="F478" s="648"/>
    </row>
    <row r="479" spans="2:6" x14ac:dyDescent="0.2">
      <c r="B479" s="648"/>
      <c r="C479" s="648"/>
      <c r="D479" s="648"/>
      <c r="E479" s="648"/>
      <c r="F479" s="648"/>
    </row>
    <row r="480" spans="2:6" x14ac:dyDescent="0.2">
      <c r="B480" s="648"/>
      <c r="C480" s="648"/>
      <c r="D480" s="648"/>
      <c r="E480" s="648"/>
      <c r="F480" s="648"/>
    </row>
    <row r="481" spans="2:6" x14ac:dyDescent="0.2">
      <c r="B481" s="648"/>
      <c r="C481" s="648"/>
      <c r="D481" s="648"/>
      <c r="E481" s="648"/>
      <c r="F481" s="648"/>
    </row>
    <row r="482" spans="2:6" x14ac:dyDescent="0.2">
      <c r="B482" s="648"/>
      <c r="C482" s="648"/>
      <c r="D482" s="648"/>
      <c r="E482" s="648"/>
      <c r="F482" s="648"/>
    </row>
    <row r="483" spans="2:6" x14ac:dyDescent="0.2">
      <c r="B483" s="648"/>
      <c r="C483" s="648"/>
      <c r="D483" s="648"/>
      <c r="E483" s="648"/>
      <c r="F483" s="648"/>
    </row>
    <row r="484" spans="2:6" x14ac:dyDescent="0.2">
      <c r="B484" s="648"/>
      <c r="C484" s="648"/>
      <c r="D484" s="648"/>
      <c r="E484" s="648"/>
      <c r="F484" s="648"/>
    </row>
    <row r="485" spans="2:6" x14ac:dyDescent="0.2">
      <c r="B485" s="648"/>
      <c r="C485" s="648"/>
      <c r="D485" s="648"/>
      <c r="E485" s="648"/>
      <c r="F485" s="648"/>
    </row>
    <row r="486" spans="2:6" x14ac:dyDescent="0.2">
      <c r="B486" s="648"/>
      <c r="C486" s="648"/>
      <c r="D486" s="648"/>
      <c r="E486" s="648"/>
      <c r="F486" s="648"/>
    </row>
    <row r="487" spans="2:6" x14ac:dyDescent="0.2">
      <c r="B487" s="648"/>
      <c r="C487" s="648"/>
      <c r="D487" s="648"/>
      <c r="E487" s="648"/>
      <c r="F487" s="648"/>
    </row>
    <row r="488" spans="2:6" x14ac:dyDescent="0.2">
      <c r="B488" s="648"/>
      <c r="C488" s="648"/>
      <c r="D488" s="648"/>
      <c r="E488" s="648"/>
      <c r="F488" s="648"/>
    </row>
    <row r="489" spans="2:6" x14ac:dyDescent="0.2">
      <c r="B489" s="648"/>
      <c r="C489" s="648"/>
      <c r="D489" s="648"/>
      <c r="E489" s="648"/>
      <c r="F489" s="648"/>
    </row>
    <row r="490" spans="2:6" x14ac:dyDescent="0.2">
      <c r="B490" s="648"/>
      <c r="C490" s="648"/>
      <c r="D490" s="648"/>
      <c r="E490" s="648"/>
      <c r="F490" s="648"/>
    </row>
    <row r="491" spans="2:6" x14ac:dyDescent="0.2">
      <c r="B491" s="648"/>
      <c r="C491" s="648"/>
      <c r="D491" s="648"/>
      <c r="E491" s="648"/>
      <c r="F491" s="648"/>
    </row>
    <row r="492" spans="2:6" x14ac:dyDescent="0.2">
      <c r="B492" s="648"/>
      <c r="C492" s="648"/>
      <c r="D492" s="648"/>
      <c r="E492" s="648"/>
      <c r="F492" s="648"/>
    </row>
    <row r="493" spans="2:6" x14ac:dyDescent="0.2">
      <c r="B493" s="648"/>
      <c r="C493" s="648"/>
      <c r="D493" s="648"/>
      <c r="E493" s="648"/>
      <c r="F493" s="648"/>
    </row>
    <row r="494" spans="2:6" x14ac:dyDescent="0.2">
      <c r="B494" s="648"/>
      <c r="C494" s="648"/>
      <c r="D494" s="648"/>
      <c r="E494" s="648"/>
      <c r="F494" s="648"/>
    </row>
    <row r="495" spans="2:6" x14ac:dyDescent="0.2">
      <c r="B495" s="648"/>
      <c r="C495" s="648"/>
      <c r="D495" s="648"/>
      <c r="E495" s="648"/>
      <c r="F495" s="648"/>
    </row>
    <row r="496" spans="2:6" x14ac:dyDescent="0.2">
      <c r="B496" s="648"/>
      <c r="C496" s="648"/>
      <c r="D496" s="648"/>
      <c r="E496" s="648"/>
      <c r="F496" s="648"/>
    </row>
    <row r="497" spans="2:6" x14ac:dyDescent="0.2">
      <c r="B497" s="648"/>
      <c r="C497" s="648"/>
      <c r="D497" s="648"/>
      <c r="E497" s="648"/>
      <c r="F497" s="648"/>
    </row>
    <row r="498" spans="2:6" x14ac:dyDescent="0.2">
      <c r="B498" s="648"/>
      <c r="C498" s="648"/>
      <c r="D498" s="648"/>
      <c r="E498" s="648"/>
      <c r="F498" s="648"/>
    </row>
    <row r="499" spans="2:6" x14ac:dyDescent="0.2">
      <c r="B499" s="648"/>
      <c r="C499" s="648"/>
      <c r="D499" s="648"/>
      <c r="E499" s="648"/>
      <c r="F499" s="648"/>
    </row>
    <row r="500" spans="2:6" x14ac:dyDescent="0.2">
      <c r="B500" s="648"/>
      <c r="C500" s="648"/>
      <c r="D500" s="648"/>
      <c r="E500" s="648"/>
      <c r="F500" s="648"/>
    </row>
    <row r="501" spans="2:6" x14ac:dyDescent="0.2">
      <c r="B501" s="648"/>
      <c r="C501" s="648"/>
      <c r="D501" s="648"/>
      <c r="E501" s="648"/>
      <c r="F501" s="648"/>
    </row>
    <row r="502" spans="2:6" x14ac:dyDescent="0.2">
      <c r="B502" s="648"/>
      <c r="C502" s="648"/>
      <c r="D502" s="648"/>
      <c r="E502" s="648"/>
      <c r="F502" s="648"/>
    </row>
    <row r="503" spans="2:6" x14ac:dyDescent="0.2">
      <c r="B503" s="648"/>
      <c r="C503" s="648"/>
      <c r="D503" s="648"/>
      <c r="E503" s="648"/>
      <c r="F503" s="648"/>
    </row>
    <row r="504" spans="2:6" x14ac:dyDescent="0.2">
      <c r="B504" s="648"/>
      <c r="C504" s="648"/>
      <c r="D504" s="648"/>
      <c r="E504" s="648"/>
      <c r="F504" s="648"/>
    </row>
    <row r="505" spans="2:6" x14ac:dyDescent="0.2">
      <c r="B505" s="648"/>
      <c r="C505" s="648"/>
      <c r="D505" s="648"/>
      <c r="E505" s="648"/>
      <c r="F505" s="648"/>
    </row>
    <row r="506" spans="2:6" x14ac:dyDescent="0.2">
      <c r="B506" s="648"/>
      <c r="C506" s="648"/>
      <c r="D506" s="648"/>
      <c r="E506" s="648"/>
      <c r="F506" s="648"/>
    </row>
    <row r="507" spans="2:6" x14ac:dyDescent="0.2">
      <c r="B507" s="648"/>
      <c r="C507" s="648"/>
      <c r="D507" s="648"/>
      <c r="E507" s="648"/>
      <c r="F507" s="648"/>
    </row>
    <row r="508" spans="2:6" x14ac:dyDescent="0.2">
      <c r="B508" s="648"/>
      <c r="C508" s="648"/>
      <c r="D508" s="648"/>
      <c r="E508" s="648"/>
      <c r="F508" s="648"/>
    </row>
    <row r="509" spans="2:6" x14ac:dyDescent="0.2">
      <c r="B509" s="648"/>
      <c r="C509" s="648"/>
      <c r="D509" s="648"/>
      <c r="E509" s="648"/>
      <c r="F509" s="648"/>
    </row>
    <row r="510" spans="2:6" x14ac:dyDescent="0.2">
      <c r="B510" s="648"/>
      <c r="C510" s="648"/>
      <c r="D510" s="648"/>
      <c r="E510" s="648"/>
      <c r="F510" s="648"/>
    </row>
    <row r="511" spans="2:6" x14ac:dyDescent="0.2">
      <c r="B511" s="648"/>
      <c r="C511" s="648"/>
      <c r="D511" s="648"/>
      <c r="E511" s="648"/>
      <c r="F511" s="648"/>
    </row>
    <row r="512" spans="2:6" x14ac:dyDescent="0.2">
      <c r="B512" s="648"/>
      <c r="C512" s="648"/>
      <c r="D512" s="648"/>
      <c r="E512" s="648"/>
      <c r="F512" s="648"/>
    </row>
    <row r="513" spans="2:6" x14ac:dyDescent="0.2">
      <c r="B513" s="648"/>
      <c r="C513" s="648"/>
      <c r="D513" s="648"/>
      <c r="E513" s="648"/>
      <c r="F513" s="648"/>
    </row>
    <row r="514" spans="2:6" x14ac:dyDescent="0.2">
      <c r="B514" s="648"/>
      <c r="C514" s="648"/>
      <c r="D514" s="648"/>
      <c r="E514" s="648"/>
      <c r="F514" s="648"/>
    </row>
    <row r="515" spans="2:6" x14ac:dyDescent="0.2">
      <c r="B515" s="648"/>
      <c r="C515" s="648"/>
      <c r="D515" s="648"/>
      <c r="E515" s="648"/>
      <c r="F515" s="648"/>
    </row>
    <row r="516" spans="2:6" x14ac:dyDescent="0.2">
      <c r="B516" s="648"/>
      <c r="C516" s="648"/>
      <c r="D516" s="648"/>
      <c r="E516" s="648"/>
      <c r="F516" s="648"/>
    </row>
    <row r="517" spans="2:6" x14ac:dyDescent="0.2">
      <c r="B517" s="648"/>
      <c r="C517" s="648"/>
      <c r="D517" s="648"/>
      <c r="E517" s="648"/>
      <c r="F517" s="648"/>
    </row>
    <row r="518" spans="2:6" x14ac:dyDescent="0.2">
      <c r="B518" s="648"/>
      <c r="C518" s="648"/>
      <c r="D518" s="648"/>
      <c r="E518" s="648"/>
      <c r="F518" s="648"/>
    </row>
    <row r="519" spans="2:6" x14ac:dyDescent="0.2">
      <c r="B519" s="648"/>
      <c r="C519" s="648"/>
      <c r="D519" s="648"/>
      <c r="E519" s="648"/>
      <c r="F519" s="648"/>
    </row>
    <row r="520" spans="2:6" x14ac:dyDescent="0.2">
      <c r="B520" s="648"/>
      <c r="C520" s="648"/>
      <c r="D520" s="648"/>
      <c r="E520" s="648"/>
      <c r="F520" s="648"/>
    </row>
    <row r="521" spans="2:6" x14ac:dyDescent="0.2">
      <c r="B521" s="648"/>
      <c r="C521" s="648"/>
      <c r="D521" s="648"/>
      <c r="E521" s="648"/>
      <c r="F521" s="648"/>
    </row>
    <row r="522" spans="2:6" x14ac:dyDescent="0.2">
      <c r="B522" s="648"/>
      <c r="C522" s="648"/>
      <c r="D522" s="648"/>
      <c r="E522" s="648"/>
      <c r="F522" s="648"/>
    </row>
    <row r="523" spans="2:6" x14ac:dyDescent="0.2">
      <c r="B523" s="648"/>
      <c r="C523" s="648"/>
      <c r="D523" s="648"/>
      <c r="E523" s="648"/>
      <c r="F523" s="648"/>
    </row>
    <row r="524" spans="2:6" x14ac:dyDescent="0.2">
      <c r="B524" s="648"/>
      <c r="C524" s="648"/>
      <c r="D524" s="648"/>
      <c r="E524" s="648"/>
      <c r="F524" s="648"/>
    </row>
    <row r="525" spans="2:6" x14ac:dyDescent="0.2">
      <c r="B525" s="648"/>
      <c r="C525" s="648"/>
      <c r="D525" s="648"/>
      <c r="E525" s="648"/>
      <c r="F525" s="648"/>
    </row>
    <row r="526" spans="2:6" x14ac:dyDescent="0.2">
      <c r="B526" s="648"/>
      <c r="C526" s="648"/>
      <c r="D526" s="648"/>
      <c r="E526" s="648"/>
      <c r="F526" s="648"/>
    </row>
  </sheetData>
  <printOptions horizontalCentered="1"/>
  <pageMargins left="0" right="0" top="1.1811023622047245" bottom="0" header="0" footer="0"/>
  <pageSetup paperSize="9" scale="6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4"/>
  <sheetViews>
    <sheetView zoomScale="75" zoomScaleNormal="75" workbookViewId="0">
      <selection activeCell="A2" sqref="A2"/>
    </sheetView>
  </sheetViews>
  <sheetFormatPr defaultRowHeight="12.75" x14ac:dyDescent="0.2"/>
  <cols>
    <col min="1" max="1" width="15.85546875" style="659" customWidth="1"/>
    <col min="2" max="3" width="10.5703125" style="659" customWidth="1"/>
    <col min="4" max="4" width="9.85546875" style="659" customWidth="1"/>
    <col min="5" max="5" width="9.28515625" style="659" customWidth="1"/>
    <col min="6" max="6" width="61.5703125" style="659" customWidth="1"/>
    <col min="7" max="7" width="21" style="659" customWidth="1"/>
    <col min="8" max="8" width="20.85546875" style="674" customWidth="1"/>
    <col min="9" max="9" width="21" style="659" customWidth="1"/>
    <col min="10" max="10" width="13.85546875" style="659" customWidth="1"/>
    <col min="11" max="11" width="9.140625" style="659"/>
    <col min="12" max="12" width="16.7109375" style="659" customWidth="1"/>
    <col min="13" max="16384" width="9.140625" style="659"/>
  </cols>
  <sheetData>
    <row r="1" spans="1:10" x14ac:dyDescent="0.2">
      <c r="G1" s="660"/>
      <c r="H1" s="661"/>
    </row>
    <row r="3" spans="1:10" ht="24.95" customHeight="1" x14ac:dyDescent="0.3">
      <c r="A3" s="662" t="s">
        <v>717</v>
      </c>
      <c r="B3" s="663"/>
      <c r="C3" s="663"/>
      <c r="D3" s="663"/>
      <c r="E3" s="663"/>
      <c r="F3" s="663"/>
      <c r="G3" s="663"/>
      <c r="H3" s="664"/>
      <c r="I3" s="665"/>
      <c r="J3" s="665"/>
    </row>
    <row r="4" spans="1:10" ht="24.75" customHeight="1" x14ac:dyDescent="0.3">
      <c r="A4" s="662" t="s">
        <v>677</v>
      </c>
      <c r="B4" s="663"/>
      <c r="C4" s="663"/>
      <c r="D4" s="663"/>
      <c r="E4" s="665"/>
      <c r="F4" s="665"/>
      <c r="G4" s="665"/>
      <c r="H4" s="666"/>
      <c r="I4" s="665"/>
    </row>
    <row r="5" spans="1:10" ht="16.5" thickBot="1" x14ac:dyDescent="0.3">
      <c r="G5" s="660"/>
      <c r="H5" s="661"/>
      <c r="I5" s="660"/>
      <c r="J5" s="540" t="s">
        <v>434</v>
      </c>
    </row>
    <row r="6" spans="1:10" ht="24" customHeight="1" x14ac:dyDescent="0.25">
      <c r="A6" s="542" t="s">
        <v>500</v>
      </c>
      <c r="B6" s="543" t="s">
        <v>501</v>
      </c>
      <c r="C6" s="544"/>
      <c r="D6" s="544"/>
      <c r="E6" s="545"/>
      <c r="F6" s="546" t="s">
        <v>502</v>
      </c>
      <c r="G6" s="546" t="s">
        <v>503</v>
      </c>
      <c r="H6" s="547" t="s">
        <v>504</v>
      </c>
      <c r="I6" s="546" t="s">
        <v>487</v>
      </c>
      <c r="J6" s="546" t="s">
        <v>505</v>
      </c>
    </row>
    <row r="7" spans="1:10" ht="17.25" customHeight="1" x14ac:dyDescent="0.25">
      <c r="A7" s="548" t="s">
        <v>506</v>
      </c>
      <c r="B7" s="549" t="s">
        <v>507</v>
      </c>
      <c r="C7" s="550" t="s">
        <v>508</v>
      </c>
      <c r="D7" s="551" t="s">
        <v>509</v>
      </c>
      <c r="E7" s="552" t="s">
        <v>510</v>
      </c>
      <c r="F7" s="553"/>
      <c r="G7" s="554" t="s">
        <v>511</v>
      </c>
      <c r="H7" s="555" t="s">
        <v>495</v>
      </c>
      <c r="I7" s="554" t="s">
        <v>718</v>
      </c>
      <c r="J7" s="554" t="s">
        <v>513</v>
      </c>
    </row>
    <row r="8" spans="1:10" ht="15.75" x14ac:dyDescent="0.25">
      <c r="A8" s="556" t="s">
        <v>514</v>
      </c>
      <c r="B8" s="557" t="s">
        <v>515</v>
      </c>
      <c r="C8" s="550"/>
      <c r="D8" s="550"/>
      <c r="E8" s="558" t="s">
        <v>516</v>
      </c>
      <c r="F8" s="559"/>
      <c r="G8" s="554" t="s">
        <v>495</v>
      </c>
      <c r="H8" s="555" t="s">
        <v>719</v>
      </c>
      <c r="I8" s="667" t="s">
        <v>720</v>
      </c>
      <c r="J8" s="560" t="s">
        <v>519</v>
      </c>
    </row>
    <row r="9" spans="1:10" ht="16.5" thickBot="1" x14ac:dyDescent="0.3">
      <c r="A9" s="556" t="s">
        <v>520</v>
      </c>
      <c r="B9" s="561"/>
      <c r="C9" s="562"/>
      <c r="D9" s="562"/>
      <c r="E9" s="563"/>
      <c r="F9" s="564"/>
      <c r="G9" s="554"/>
      <c r="H9" s="565" t="s">
        <v>521</v>
      </c>
      <c r="I9" s="566" t="s">
        <v>721</v>
      </c>
      <c r="J9" s="567"/>
    </row>
    <row r="10" spans="1:10" ht="16.5" thickBot="1" x14ac:dyDescent="0.3">
      <c r="A10" s="568" t="s">
        <v>0</v>
      </c>
      <c r="B10" s="569" t="s">
        <v>523</v>
      </c>
      <c r="C10" s="570" t="s">
        <v>524</v>
      </c>
      <c r="D10" s="570" t="s">
        <v>525</v>
      </c>
      <c r="E10" s="571" t="s">
        <v>526</v>
      </c>
      <c r="F10" s="571" t="s">
        <v>527</v>
      </c>
      <c r="G10" s="571">
        <v>1</v>
      </c>
      <c r="H10" s="572">
        <v>2</v>
      </c>
      <c r="I10" s="571">
        <v>3</v>
      </c>
      <c r="J10" s="571">
        <v>4</v>
      </c>
    </row>
    <row r="11" spans="1:10" ht="24.75" customHeight="1" x14ac:dyDescent="0.25">
      <c r="A11" s="573" t="s">
        <v>528</v>
      </c>
      <c r="B11" s="574" t="s">
        <v>529</v>
      </c>
      <c r="C11" s="575"/>
      <c r="D11" s="576"/>
      <c r="E11" s="577"/>
      <c r="F11" s="578" t="s">
        <v>460</v>
      </c>
      <c r="G11" s="579">
        <v>42327335</v>
      </c>
      <c r="H11" s="579">
        <v>82985001</v>
      </c>
      <c r="I11" s="579">
        <v>19930730</v>
      </c>
      <c r="J11" s="580">
        <v>24.017267891579589</v>
      </c>
    </row>
    <row r="12" spans="1:10" ht="18.95" customHeight="1" x14ac:dyDescent="0.25">
      <c r="A12" s="573" t="s">
        <v>528</v>
      </c>
      <c r="B12" s="581"/>
      <c r="C12" s="575" t="s">
        <v>530</v>
      </c>
      <c r="D12" s="575"/>
      <c r="E12" s="582"/>
      <c r="F12" s="583" t="s">
        <v>531</v>
      </c>
      <c r="G12" s="584">
        <v>20343415</v>
      </c>
      <c r="H12" s="584">
        <v>34764617</v>
      </c>
      <c r="I12" s="584">
        <v>7477271</v>
      </c>
      <c r="J12" s="580">
        <v>21.508279524552218</v>
      </c>
    </row>
    <row r="13" spans="1:10" ht="18.95" customHeight="1" x14ac:dyDescent="0.25">
      <c r="A13" s="585" t="s">
        <v>528</v>
      </c>
      <c r="B13" s="581"/>
      <c r="C13" s="575"/>
      <c r="D13" s="586" t="s">
        <v>532</v>
      </c>
      <c r="E13" s="587"/>
      <c r="F13" s="588" t="s">
        <v>533</v>
      </c>
      <c r="G13" s="668">
        <v>18809926</v>
      </c>
      <c r="H13" s="668">
        <v>27319046</v>
      </c>
      <c r="I13" s="668">
        <v>6953526</v>
      </c>
      <c r="J13" s="591">
        <v>25.453033755278277</v>
      </c>
    </row>
    <row r="14" spans="1:10" ht="18.95" customHeight="1" x14ac:dyDescent="0.25">
      <c r="A14" s="585" t="s">
        <v>528</v>
      </c>
      <c r="B14" s="581"/>
      <c r="C14" s="575"/>
      <c r="D14" s="586" t="s">
        <v>534</v>
      </c>
      <c r="E14" s="587"/>
      <c r="F14" s="588" t="s">
        <v>535</v>
      </c>
      <c r="G14" s="668">
        <v>334496</v>
      </c>
      <c r="H14" s="668">
        <v>734496</v>
      </c>
      <c r="I14" s="668">
        <v>156790</v>
      </c>
      <c r="J14" s="591">
        <v>21.34661046486298</v>
      </c>
    </row>
    <row r="15" spans="1:10" ht="18.95" customHeight="1" x14ac:dyDescent="0.25">
      <c r="A15" s="592" t="s">
        <v>528</v>
      </c>
      <c r="B15" s="593"/>
      <c r="C15" s="594"/>
      <c r="D15" s="595"/>
      <c r="E15" s="596" t="s">
        <v>536</v>
      </c>
      <c r="F15" s="597" t="s">
        <v>537</v>
      </c>
      <c r="G15" s="627">
        <v>334496</v>
      </c>
      <c r="H15" s="627">
        <v>734496</v>
      </c>
      <c r="I15" s="627">
        <v>156790</v>
      </c>
      <c r="J15" s="600">
        <v>21.34661046486298</v>
      </c>
    </row>
    <row r="16" spans="1:10" ht="18.95" customHeight="1" x14ac:dyDescent="0.25">
      <c r="A16" s="585" t="s">
        <v>528</v>
      </c>
      <c r="B16" s="581"/>
      <c r="C16" s="575"/>
      <c r="D16" s="586" t="s">
        <v>538</v>
      </c>
      <c r="E16" s="587"/>
      <c r="F16" s="588" t="s">
        <v>539</v>
      </c>
      <c r="G16" s="668">
        <v>9500</v>
      </c>
      <c r="H16" s="668">
        <v>9500</v>
      </c>
      <c r="I16" s="668">
        <v>2738</v>
      </c>
      <c r="J16" s="591">
        <v>28.821052631578947</v>
      </c>
    </row>
    <row r="17" spans="1:10" ht="18.95" customHeight="1" x14ac:dyDescent="0.25">
      <c r="A17" s="585" t="s">
        <v>528</v>
      </c>
      <c r="B17" s="581"/>
      <c r="C17" s="575"/>
      <c r="D17" s="586" t="s">
        <v>540</v>
      </c>
      <c r="E17" s="587"/>
      <c r="F17" s="588" t="s">
        <v>541</v>
      </c>
      <c r="G17" s="668">
        <v>1189493</v>
      </c>
      <c r="H17" s="668">
        <v>6701575</v>
      </c>
      <c r="I17" s="668">
        <v>364217</v>
      </c>
      <c r="J17" s="591">
        <v>5.4347970439784676</v>
      </c>
    </row>
    <row r="18" spans="1:10" ht="18.95" customHeight="1" x14ac:dyDescent="0.25">
      <c r="A18" s="573" t="s">
        <v>528</v>
      </c>
      <c r="B18" s="581"/>
      <c r="C18" s="575" t="s">
        <v>542</v>
      </c>
      <c r="D18" s="575"/>
      <c r="E18" s="582"/>
      <c r="F18" s="583" t="s">
        <v>543</v>
      </c>
      <c r="G18" s="584">
        <v>7884920</v>
      </c>
      <c r="H18" s="584">
        <v>13728105</v>
      </c>
      <c r="I18" s="669">
        <v>2879186</v>
      </c>
      <c r="J18" s="580">
        <v>20.972931078251513</v>
      </c>
    </row>
    <row r="19" spans="1:10" ht="18.95" customHeight="1" x14ac:dyDescent="0.25">
      <c r="A19" s="573" t="s">
        <v>528</v>
      </c>
      <c r="B19" s="581"/>
      <c r="C19" s="608" t="s">
        <v>566</v>
      </c>
      <c r="D19" s="575"/>
      <c r="E19" s="609"/>
      <c r="F19" s="583" t="s">
        <v>567</v>
      </c>
      <c r="G19" s="579">
        <v>13813000</v>
      </c>
      <c r="H19" s="579">
        <v>33883516</v>
      </c>
      <c r="I19" s="670">
        <v>9394514</v>
      </c>
      <c r="J19" s="580">
        <v>27.72591250565614</v>
      </c>
    </row>
    <row r="20" spans="1:10" ht="18.95" customHeight="1" x14ac:dyDescent="0.25">
      <c r="A20" s="585" t="s">
        <v>528</v>
      </c>
      <c r="B20" s="581"/>
      <c r="C20" s="610"/>
      <c r="D20" s="586" t="s">
        <v>568</v>
      </c>
      <c r="E20" s="611"/>
      <c r="F20" s="588" t="s">
        <v>569</v>
      </c>
      <c r="G20" s="612">
        <v>98990</v>
      </c>
      <c r="H20" s="612">
        <v>98990</v>
      </c>
      <c r="I20" s="612">
        <v>20371</v>
      </c>
      <c r="J20" s="591">
        <v>20.57884634811597</v>
      </c>
    </row>
    <row r="21" spans="1:10" ht="18.95" customHeight="1" x14ac:dyDescent="0.25">
      <c r="A21" s="592" t="s">
        <v>528</v>
      </c>
      <c r="B21" s="581"/>
      <c r="C21" s="613"/>
      <c r="D21" s="614"/>
      <c r="E21" s="615">
        <v>631001</v>
      </c>
      <c r="F21" s="616" t="s">
        <v>570</v>
      </c>
      <c r="G21" s="617">
        <v>58990</v>
      </c>
      <c r="H21" s="617">
        <v>58990</v>
      </c>
      <c r="I21" s="617">
        <v>13291</v>
      </c>
      <c r="J21" s="600">
        <v>22.530937447024922</v>
      </c>
    </row>
    <row r="22" spans="1:10" ht="18.95" customHeight="1" x14ac:dyDescent="0.25">
      <c r="A22" s="592" t="s">
        <v>528</v>
      </c>
      <c r="B22" s="581"/>
      <c r="C22" s="613"/>
      <c r="D22" s="614"/>
      <c r="E22" s="615">
        <v>631002</v>
      </c>
      <c r="F22" s="616" t="s">
        <v>571</v>
      </c>
      <c r="G22" s="617">
        <v>40000</v>
      </c>
      <c r="H22" s="617">
        <v>40000</v>
      </c>
      <c r="I22" s="617">
        <v>7080</v>
      </c>
      <c r="J22" s="600">
        <v>17.7</v>
      </c>
    </row>
    <row r="23" spans="1:10" ht="18.95" customHeight="1" x14ac:dyDescent="0.25">
      <c r="A23" s="585" t="s">
        <v>528</v>
      </c>
      <c r="B23" s="581"/>
      <c r="C23" s="610"/>
      <c r="D23" s="586" t="s">
        <v>573</v>
      </c>
      <c r="E23" s="611"/>
      <c r="F23" s="588" t="s">
        <v>574</v>
      </c>
      <c r="G23" s="612">
        <v>3585884</v>
      </c>
      <c r="H23" s="612">
        <v>9256505</v>
      </c>
      <c r="I23" s="612">
        <v>3014420</v>
      </c>
      <c r="J23" s="591">
        <v>32.565422910699013</v>
      </c>
    </row>
    <row r="24" spans="1:10" ht="18.95" customHeight="1" x14ac:dyDescent="0.25">
      <c r="A24" s="592" t="s">
        <v>528</v>
      </c>
      <c r="B24" s="581"/>
      <c r="C24" s="610"/>
      <c r="D24" s="618"/>
      <c r="E24" s="619">
        <v>632001</v>
      </c>
      <c r="F24" s="620" t="s">
        <v>722</v>
      </c>
      <c r="G24" s="617">
        <v>378204</v>
      </c>
      <c r="H24" s="617">
        <v>563030</v>
      </c>
      <c r="I24" s="617">
        <v>175869</v>
      </c>
      <c r="J24" s="600">
        <v>31.236168587819478</v>
      </c>
    </row>
    <row r="25" spans="1:10" ht="18.95" customHeight="1" x14ac:dyDescent="0.25">
      <c r="A25" s="592" t="s">
        <v>528</v>
      </c>
      <c r="B25" s="581"/>
      <c r="C25" s="610"/>
      <c r="D25" s="618"/>
      <c r="E25" s="619">
        <v>632002</v>
      </c>
      <c r="F25" s="620" t="s">
        <v>576</v>
      </c>
      <c r="G25" s="617">
        <v>46185</v>
      </c>
      <c r="H25" s="617">
        <v>46185</v>
      </c>
      <c r="I25" s="617">
        <v>11291</v>
      </c>
      <c r="J25" s="600">
        <v>24.447331384648695</v>
      </c>
    </row>
    <row r="26" spans="1:10" ht="18.95" customHeight="1" x14ac:dyDescent="0.25">
      <c r="A26" s="592" t="s">
        <v>528</v>
      </c>
      <c r="B26" s="581"/>
      <c r="C26" s="610"/>
      <c r="D26" s="618"/>
      <c r="E26" s="619">
        <v>632003</v>
      </c>
      <c r="F26" s="621" t="s">
        <v>723</v>
      </c>
      <c r="G26" s="617">
        <v>2017590</v>
      </c>
      <c r="H26" s="617">
        <v>6407590</v>
      </c>
      <c r="I26" s="617">
        <v>2319358</v>
      </c>
      <c r="J26" s="600">
        <v>36.197041321308006</v>
      </c>
    </row>
    <row r="27" spans="1:10" ht="18.95" customHeight="1" x14ac:dyDescent="0.25">
      <c r="A27" s="592"/>
      <c r="B27" s="581"/>
      <c r="C27" s="610"/>
      <c r="D27" s="618"/>
      <c r="E27" s="619">
        <v>632004</v>
      </c>
      <c r="F27" s="621" t="s">
        <v>578</v>
      </c>
      <c r="G27" s="617">
        <v>1022847</v>
      </c>
      <c r="H27" s="617">
        <v>1850000</v>
      </c>
      <c r="I27" s="617">
        <v>450985</v>
      </c>
      <c r="J27" s="600">
        <v>24.377567567567567</v>
      </c>
    </row>
    <row r="28" spans="1:10" ht="18.95" customHeight="1" x14ac:dyDescent="0.25">
      <c r="A28" s="592" t="s">
        <v>528</v>
      </c>
      <c r="B28" s="581"/>
      <c r="C28" s="610"/>
      <c r="D28" s="618"/>
      <c r="E28" s="619">
        <v>632005</v>
      </c>
      <c r="F28" s="621" t="s">
        <v>724</v>
      </c>
      <c r="G28" s="617">
        <v>121058</v>
      </c>
      <c r="H28" s="617">
        <v>389700</v>
      </c>
      <c r="I28" s="617">
        <v>56917</v>
      </c>
      <c r="J28" s="600">
        <v>14.605337439055685</v>
      </c>
    </row>
    <row r="29" spans="1:10" ht="18.95" customHeight="1" x14ac:dyDescent="0.25">
      <c r="A29" s="585" t="s">
        <v>528</v>
      </c>
      <c r="B29" s="581"/>
      <c r="C29" s="610"/>
      <c r="D29" s="586" t="s">
        <v>580</v>
      </c>
      <c r="E29" s="611"/>
      <c r="F29" s="588" t="s">
        <v>581</v>
      </c>
      <c r="G29" s="612">
        <v>384313</v>
      </c>
      <c r="H29" s="612">
        <v>808146</v>
      </c>
      <c r="I29" s="612">
        <v>226770</v>
      </c>
      <c r="J29" s="591">
        <v>28.060523717249108</v>
      </c>
    </row>
    <row r="30" spans="1:10" ht="18.95" customHeight="1" x14ac:dyDescent="0.25">
      <c r="A30" s="592" t="s">
        <v>528</v>
      </c>
      <c r="B30" s="581"/>
      <c r="C30" s="610"/>
      <c r="D30" s="624"/>
      <c r="E30" s="625" t="s">
        <v>582</v>
      </c>
      <c r="F30" s="626" t="s">
        <v>583</v>
      </c>
      <c r="G30" s="627">
        <v>91962</v>
      </c>
      <c r="H30" s="627">
        <v>91962</v>
      </c>
      <c r="I30" s="627">
        <v>11273</v>
      </c>
      <c r="J30" s="600">
        <v>12.258324090385159</v>
      </c>
    </row>
    <row r="31" spans="1:10" ht="18.95" customHeight="1" x14ac:dyDescent="0.25">
      <c r="A31" s="592" t="s">
        <v>528</v>
      </c>
      <c r="B31" s="581"/>
      <c r="C31" s="610"/>
      <c r="D31" s="624"/>
      <c r="E31" s="625" t="s">
        <v>584</v>
      </c>
      <c r="F31" s="626" t="s">
        <v>585</v>
      </c>
      <c r="G31" s="627">
        <v>0</v>
      </c>
      <c r="H31" s="627">
        <v>0</v>
      </c>
      <c r="I31" s="627">
        <v>0</v>
      </c>
      <c r="J31" s="600">
        <v>0</v>
      </c>
    </row>
    <row r="32" spans="1:10" ht="18.95" customHeight="1" x14ac:dyDescent="0.25">
      <c r="A32" s="592" t="s">
        <v>528</v>
      </c>
      <c r="B32" s="581"/>
      <c r="C32" s="610"/>
      <c r="D32" s="624"/>
      <c r="E32" s="625" t="s">
        <v>586</v>
      </c>
      <c r="F32" s="626" t="s">
        <v>579</v>
      </c>
      <c r="G32" s="627">
        <v>4167</v>
      </c>
      <c r="H32" s="627">
        <v>10000</v>
      </c>
      <c r="I32" s="627">
        <v>1</v>
      </c>
      <c r="J32" s="600">
        <v>0.01</v>
      </c>
    </row>
    <row r="33" spans="1:10" ht="18.95" customHeight="1" x14ac:dyDescent="0.25">
      <c r="A33" s="592" t="s">
        <v>528</v>
      </c>
      <c r="B33" s="581"/>
      <c r="C33" s="610"/>
      <c r="D33" s="624"/>
      <c r="E33" s="625" t="s">
        <v>587</v>
      </c>
      <c r="F33" s="626" t="s">
        <v>588</v>
      </c>
      <c r="G33" s="627">
        <v>13969</v>
      </c>
      <c r="H33" s="627">
        <v>19969</v>
      </c>
      <c r="I33" s="627">
        <v>193</v>
      </c>
      <c r="J33" s="600">
        <v>0.96649807201161808</v>
      </c>
    </row>
    <row r="34" spans="1:10" ht="18.95" customHeight="1" x14ac:dyDescent="0.25">
      <c r="A34" s="592" t="s">
        <v>528</v>
      </c>
      <c r="B34" s="581"/>
      <c r="C34" s="610"/>
      <c r="D34" s="624"/>
      <c r="E34" s="625" t="s">
        <v>589</v>
      </c>
      <c r="F34" s="626" t="s">
        <v>590</v>
      </c>
      <c r="G34" s="627">
        <v>239400</v>
      </c>
      <c r="H34" s="627">
        <v>646400</v>
      </c>
      <c r="I34" s="627">
        <v>207480</v>
      </c>
      <c r="J34" s="600">
        <v>32.097772277227719</v>
      </c>
    </row>
    <row r="35" spans="1:10" ht="18.95" customHeight="1" x14ac:dyDescent="0.25">
      <c r="A35" s="592" t="s">
        <v>528</v>
      </c>
      <c r="B35" s="581"/>
      <c r="C35" s="610"/>
      <c r="D35" s="624"/>
      <c r="E35" s="625" t="s">
        <v>591</v>
      </c>
      <c r="F35" s="626" t="s">
        <v>592</v>
      </c>
      <c r="G35" s="627">
        <v>8390</v>
      </c>
      <c r="H35" s="627">
        <v>8390</v>
      </c>
      <c r="I35" s="627">
        <v>2858</v>
      </c>
      <c r="J35" s="600">
        <v>34.064362336114421</v>
      </c>
    </row>
    <row r="36" spans="1:10" ht="18.95" customHeight="1" x14ac:dyDescent="0.25">
      <c r="A36" s="592" t="s">
        <v>528</v>
      </c>
      <c r="B36" s="581"/>
      <c r="C36" s="610"/>
      <c r="D36" s="624"/>
      <c r="E36" s="625" t="s">
        <v>593</v>
      </c>
      <c r="F36" s="626" t="s">
        <v>594</v>
      </c>
      <c r="G36" s="627">
        <v>14125</v>
      </c>
      <c r="H36" s="627">
        <v>14125</v>
      </c>
      <c r="I36" s="627">
        <v>561</v>
      </c>
      <c r="J36" s="600">
        <v>3.9716814159292033</v>
      </c>
    </row>
    <row r="37" spans="1:10" ht="18.95" customHeight="1" x14ac:dyDescent="0.25">
      <c r="A37" s="592" t="s">
        <v>528</v>
      </c>
      <c r="B37" s="581"/>
      <c r="C37" s="610"/>
      <c r="D37" s="624"/>
      <c r="E37" s="625" t="s">
        <v>595</v>
      </c>
      <c r="F37" s="626" t="s">
        <v>596</v>
      </c>
      <c r="G37" s="627">
        <v>0</v>
      </c>
      <c r="H37" s="627">
        <v>5000</v>
      </c>
      <c r="I37" s="627">
        <v>1967</v>
      </c>
      <c r="J37" s="600">
        <v>39.340000000000003</v>
      </c>
    </row>
    <row r="38" spans="1:10" ht="18.95" customHeight="1" x14ac:dyDescent="0.25">
      <c r="A38" s="592" t="s">
        <v>528</v>
      </c>
      <c r="B38" s="581"/>
      <c r="C38" s="610"/>
      <c r="D38" s="624"/>
      <c r="E38" s="625" t="s">
        <v>597</v>
      </c>
      <c r="F38" s="626" t="s">
        <v>598</v>
      </c>
      <c r="G38" s="627">
        <v>12300</v>
      </c>
      <c r="H38" s="627">
        <v>12300</v>
      </c>
      <c r="I38" s="627">
        <v>2437</v>
      </c>
      <c r="J38" s="600">
        <v>19.8130081300813</v>
      </c>
    </row>
    <row r="39" spans="1:10" ht="18.95" customHeight="1" x14ac:dyDescent="0.25">
      <c r="A39" s="585" t="s">
        <v>528</v>
      </c>
      <c r="B39" s="581"/>
      <c r="C39" s="610"/>
      <c r="D39" s="586" t="s">
        <v>599</v>
      </c>
      <c r="E39" s="611"/>
      <c r="F39" s="588" t="s">
        <v>600</v>
      </c>
      <c r="G39" s="612">
        <v>70221</v>
      </c>
      <c r="H39" s="612">
        <v>176221</v>
      </c>
      <c r="I39" s="612">
        <v>34108</v>
      </c>
      <c r="J39" s="591">
        <v>19.355241429795541</v>
      </c>
    </row>
    <row r="40" spans="1:10" ht="18.95" customHeight="1" x14ac:dyDescent="0.25">
      <c r="A40" s="592" t="s">
        <v>528</v>
      </c>
      <c r="B40" s="581"/>
      <c r="C40" s="610"/>
      <c r="D40" s="618"/>
      <c r="E40" s="619">
        <v>634001</v>
      </c>
      <c r="F40" s="597" t="s">
        <v>601</v>
      </c>
      <c r="G40" s="617">
        <v>33300</v>
      </c>
      <c r="H40" s="617">
        <v>64300</v>
      </c>
      <c r="I40" s="617">
        <v>11767</v>
      </c>
      <c r="J40" s="600">
        <v>18.300155520995336</v>
      </c>
    </row>
    <row r="41" spans="1:10" ht="18.95" customHeight="1" x14ac:dyDescent="0.25">
      <c r="A41" s="592" t="s">
        <v>528</v>
      </c>
      <c r="B41" s="581"/>
      <c r="C41" s="610"/>
      <c r="D41" s="618"/>
      <c r="E41" s="619">
        <v>634002</v>
      </c>
      <c r="F41" s="597" t="s">
        <v>602</v>
      </c>
      <c r="G41" s="617">
        <v>16700</v>
      </c>
      <c r="H41" s="617">
        <v>61700</v>
      </c>
      <c r="I41" s="617">
        <v>5911</v>
      </c>
      <c r="J41" s="600">
        <v>9.5802269043760138</v>
      </c>
    </row>
    <row r="42" spans="1:10" ht="18.95" customHeight="1" x14ac:dyDescent="0.25">
      <c r="A42" s="592" t="s">
        <v>528</v>
      </c>
      <c r="B42" s="581"/>
      <c r="C42" s="610"/>
      <c r="D42" s="628"/>
      <c r="E42" s="629" t="s">
        <v>603</v>
      </c>
      <c r="F42" s="626" t="s">
        <v>604</v>
      </c>
      <c r="G42" s="617">
        <v>17411</v>
      </c>
      <c r="H42" s="617">
        <v>17411</v>
      </c>
      <c r="I42" s="617">
        <v>9671</v>
      </c>
      <c r="J42" s="600">
        <v>55.545344896904261</v>
      </c>
    </row>
    <row r="43" spans="1:10" ht="18.95" customHeight="1" x14ac:dyDescent="0.25">
      <c r="A43" s="592" t="s">
        <v>528</v>
      </c>
      <c r="B43" s="581"/>
      <c r="C43" s="610"/>
      <c r="D43" s="628"/>
      <c r="E43" s="619">
        <v>634004</v>
      </c>
      <c r="F43" s="604" t="s">
        <v>605</v>
      </c>
      <c r="G43" s="617">
        <v>1760</v>
      </c>
      <c r="H43" s="617">
        <v>31760</v>
      </c>
      <c r="I43" s="617">
        <v>5959</v>
      </c>
      <c r="J43" s="600">
        <v>18.762594458438286</v>
      </c>
    </row>
    <row r="44" spans="1:10" ht="18.95" customHeight="1" x14ac:dyDescent="0.25">
      <c r="A44" s="592" t="s">
        <v>528</v>
      </c>
      <c r="B44" s="581"/>
      <c r="C44" s="610"/>
      <c r="D44" s="628"/>
      <c r="E44" s="619">
        <v>634005</v>
      </c>
      <c r="F44" s="604" t="s">
        <v>606</v>
      </c>
      <c r="G44" s="617">
        <v>1050</v>
      </c>
      <c r="H44" s="617">
        <v>1050</v>
      </c>
      <c r="I44" s="617">
        <v>800</v>
      </c>
      <c r="J44" s="600">
        <v>76.19047619047619</v>
      </c>
    </row>
    <row r="45" spans="1:10" ht="18.95" customHeight="1" x14ac:dyDescent="0.25">
      <c r="A45" s="585" t="s">
        <v>528</v>
      </c>
      <c r="B45" s="581"/>
      <c r="C45" s="610"/>
      <c r="D45" s="586" t="s">
        <v>607</v>
      </c>
      <c r="E45" s="630"/>
      <c r="F45" s="588" t="s">
        <v>608</v>
      </c>
      <c r="G45" s="612">
        <v>530368</v>
      </c>
      <c r="H45" s="612">
        <v>1450705</v>
      </c>
      <c r="I45" s="612">
        <v>360887</v>
      </c>
      <c r="J45" s="591">
        <v>24.876663415373905</v>
      </c>
    </row>
    <row r="46" spans="1:10" ht="18.95" customHeight="1" x14ac:dyDescent="0.25">
      <c r="A46" s="592" t="s">
        <v>528</v>
      </c>
      <c r="B46" s="581"/>
      <c r="C46" s="610"/>
      <c r="D46" s="618"/>
      <c r="E46" s="619">
        <v>635001</v>
      </c>
      <c r="F46" s="604" t="s">
        <v>609</v>
      </c>
      <c r="G46" s="617">
        <v>3700</v>
      </c>
      <c r="H46" s="617">
        <v>16700</v>
      </c>
      <c r="I46" s="617">
        <v>265</v>
      </c>
      <c r="J46" s="600">
        <v>1.5868263473053892</v>
      </c>
    </row>
    <row r="47" spans="1:10" ht="18.95" customHeight="1" x14ac:dyDescent="0.25">
      <c r="A47" s="592" t="s">
        <v>528</v>
      </c>
      <c r="B47" s="581"/>
      <c r="C47" s="610"/>
      <c r="D47" s="618"/>
      <c r="E47" s="619">
        <v>635002</v>
      </c>
      <c r="F47" s="604" t="s">
        <v>610</v>
      </c>
      <c r="G47" s="617">
        <v>465068</v>
      </c>
      <c r="H47" s="617">
        <v>1238405</v>
      </c>
      <c r="I47" s="617">
        <v>345138</v>
      </c>
      <c r="J47" s="600">
        <v>27.869558020195335</v>
      </c>
    </row>
    <row r="48" spans="1:10" ht="18.95" customHeight="1" x14ac:dyDescent="0.25">
      <c r="A48" s="592" t="s">
        <v>528</v>
      </c>
      <c r="B48" s="581"/>
      <c r="C48" s="610"/>
      <c r="D48" s="618"/>
      <c r="E48" s="619">
        <v>635003</v>
      </c>
      <c r="F48" s="604" t="s">
        <v>611</v>
      </c>
      <c r="G48" s="617">
        <v>1000</v>
      </c>
      <c r="H48" s="617">
        <v>2000</v>
      </c>
      <c r="I48" s="617">
        <v>0</v>
      </c>
      <c r="J48" s="600">
        <v>0</v>
      </c>
    </row>
    <row r="49" spans="1:10" ht="18.95" customHeight="1" x14ac:dyDescent="0.25">
      <c r="A49" s="592" t="s">
        <v>528</v>
      </c>
      <c r="B49" s="581"/>
      <c r="C49" s="610"/>
      <c r="D49" s="618"/>
      <c r="E49" s="619">
        <v>635004</v>
      </c>
      <c r="F49" s="604" t="s">
        <v>612</v>
      </c>
      <c r="G49" s="617">
        <v>20120</v>
      </c>
      <c r="H49" s="617">
        <v>69120</v>
      </c>
      <c r="I49" s="617">
        <v>14998</v>
      </c>
      <c r="J49" s="600">
        <v>21.69849537037037</v>
      </c>
    </row>
    <row r="50" spans="1:10" ht="18.95" customHeight="1" x14ac:dyDescent="0.25">
      <c r="A50" s="592" t="s">
        <v>528</v>
      </c>
      <c r="B50" s="581"/>
      <c r="C50" s="610"/>
      <c r="D50" s="618"/>
      <c r="E50" s="619">
        <v>635006</v>
      </c>
      <c r="F50" s="597" t="s">
        <v>613</v>
      </c>
      <c r="G50" s="617">
        <v>40480</v>
      </c>
      <c r="H50" s="617">
        <v>124480</v>
      </c>
      <c r="I50" s="617">
        <v>486</v>
      </c>
      <c r="J50" s="600">
        <v>0.39042416452442158</v>
      </c>
    </row>
    <row r="51" spans="1:10" ht="18.95" customHeight="1" x14ac:dyDescent="0.25">
      <c r="A51" s="585" t="s">
        <v>528</v>
      </c>
      <c r="B51" s="581"/>
      <c r="C51" s="610"/>
      <c r="D51" s="586" t="s">
        <v>614</v>
      </c>
      <c r="E51" s="611"/>
      <c r="F51" s="588" t="s">
        <v>615</v>
      </c>
      <c r="G51" s="612">
        <v>83020</v>
      </c>
      <c r="H51" s="612">
        <v>693194</v>
      </c>
      <c r="I51" s="612">
        <v>192853</v>
      </c>
      <c r="J51" s="591">
        <v>27.820927474848311</v>
      </c>
    </row>
    <row r="52" spans="1:10" ht="18.95" customHeight="1" x14ac:dyDescent="0.25">
      <c r="A52" s="592" t="s">
        <v>528</v>
      </c>
      <c r="B52" s="581"/>
      <c r="C52" s="610"/>
      <c r="D52" s="631"/>
      <c r="E52" s="619">
        <v>636001</v>
      </c>
      <c r="F52" s="632" t="s">
        <v>616</v>
      </c>
      <c r="G52" s="617">
        <v>64000</v>
      </c>
      <c r="H52" s="617">
        <v>674174</v>
      </c>
      <c r="I52" s="617">
        <v>191576</v>
      </c>
      <c r="J52" s="600">
        <v>28.416402887088498</v>
      </c>
    </row>
    <row r="53" spans="1:10" ht="18" customHeight="1" x14ac:dyDescent="0.25">
      <c r="A53" s="592" t="s">
        <v>528</v>
      </c>
      <c r="B53" s="581"/>
      <c r="C53" s="610"/>
      <c r="D53" s="631"/>
      <c r="E53" s="619">
        <v>636002</v>
      </c>
      <c r="F53" s="632" t="s">
        <v>617</v>
      </c>
      <c r="G53" s="617">
        <v>19020</v>
      </c>
      <c r="H53" s="617">
        <v>19020</v>
      </c>
      <c r="I53" s="617">
        <v>1277</v>
      </c>
      <c r="J53" s="600">
        <v>6.7139852786540484</v>
      </c>
    </row>
    <row r="54" spans="1:10" ht="18.95" customHeight="1" x14ac:dyDescent="0.25">
      <c r="A54" s="585" t="s">
        <v>528</v>
      </c>
      <c r="B54" s="581"/>
      <c r="C54" s="610"/>
      <c r="D54" s="586" t="s">
        <v>618</v>
      </c>
      <c r="E54" s="611"/>
      <c r="F54" s="588" t="s">
        <v>619</v>
      </c>
      <c r="G54" s="612">
        <v>9060204</v>
      </c>
      <c r="H54" s="612">
        <v>21399755</v>
      </c>
      <c r="I54" s="612">
        <v>5545105</v>
      </c>
      <c r="J54" s="591">
        <v>25.912002263577318</v>
      </c>
    </row>
    <row r="55" spans="1:10" ht="18.95" customHeight="1" x14ac:dyDescent="0.25">
      <c r="A55" s="592" t="s">
        <v>528</v>
      </c>
      <c r="B55" s="581"/>
      <c r="C55" s="610"/>
      <c r="D55" s="624"/>
      <c r="E55" s="625" t="s">
        <v>620</v>
      </c>
      <c r="F55" s="626" t="s">
        <v>621</v>
      </c>
      <c r="G55" s="617">
        <v>20030</v>
      </c>
      <c r="H55" s="617">
        <v>20030</v>
      </c>
      <c r="I55" s="617">
        <v>6493</v>
      </c>
      <c r="J55" s="600">
        <v>32.416375436844739</v>
      </c>
    </row>
    <row r="56" spans="1:10" ht="18.95" customHeight="1" x14ac:dyDescent="0.25">
      <c r="A56" s="592" t="s">
        <v>528</v>
      </c>
      <c r="B56" s="581"/>
      <c r="C56" s="610"/>
      <c r="D56" s="624"/>
      <c r="E56" s="625" t="s">
        <v>622</v>
      </c>
      <c r="F56" s="626" t="s">
        <v>623</v>
      </c>
      <c r="G56" s="617">
        <v>10000</v>
      </c>
      <c r="H56" s="617">
        <v>10000</v>
      </c>
      <c r="I56" s="617">
        <v>632</v>
      </c>
      <c r="J56" s="600">
        <v>6.32</v>
      </c>
    </row>
    <row r="57" spans="1:10" ht="18.95" customHeight="1" x14ac:dyDescent="0.25">
      <c r="A57" s="592" t="s">
        <v>528</v>
      </c>
      <c r="B57" s="581"/>
      <c r="C57" s="610"/>
      <c r="D57" s="624"/>
      <c r="E57" s="625" t="s">
        <v>624</v>
      </c>
      <c r="F57" s="626" t="s">
        <v>625</v>
      </c>
      <c r="G57" s="617">
        <v>584929</v>
      </c>
      <c r="H57" s="617">
        <v>1104752</v>
      </c>
      <c r="I57" s="617">
        <v>221187</v>
      </c>
      <c r="J57" s="600">
        <v>20.021416571320984</v>
      </c>
    </row>
    <row r="58" spans="1:10" ht="18.95" customHeight="1" x14ac:dyDescent="0.25">
      <c r="A58" s="592" t="s">
        <v>528</v>
      </c>
      <c r="B58" s="581"/>
      <c r="C58" s="610"/>
      <c r="D58" s="624"/>
      <c r="E58" s="625" t="s">
        <v>626</v>
      </c>
      <c r="F58" s="626" t="s">
        <v>627</v>
      </c>
      <c r="G58" s="617">
        <v>200852</v>
      </c>
      <c r="H58" s="617">
        <v>1357758</v>
      </c>
      <c r="I58" s="617">
        <v>65354</v>
      </c>
      <c r="J58" s="600">
        <v>4.8133761686545027</v>
      </c>
    </row>
    <row r="59" spans="1:10" ht="18.95" customHeight="1" x14ac:dyDescent="0.25">
      <c r="A59" s="592" t="s">
        <v>528</v>
      </c>
      <c r="B59" s="581"/>
      <c r="C59" s="610"/>
      <c r="D59" s="624"/>
      <c r="E59" s="625" t="s">
        <v>628</v>
      </c>
      <c r="F59" s="626" t="s">
        <v>569</v>
      </c>
      <c r="G59" s="617">
        <v>450</v>
      </c>
      <c r="H59" s="617">
        <v>450</v>
      </c>
      <c r="I59" s="617">
        <v>11</v>
      </c>
      <c r="J59" s="600">
        <v>2.4444444444444446</v>
      </c>
    </row>
    <row r="60" spans="1:10" ht="18.95" customHeight="1" x14ac:dyDescent="0.25">
      <c r="A60" s="592" t="s">
        <v>528</v>
      </c>
      <c r="B60" s="633"/>
      <c r="C60" s="610"/>
      <c r="D60" s="634"/>
      <c r="E60" s="635" t="s">
        <v>629</v>
      </c>
      <c r="F60" s="636" t="s">
        <v>630</v>
      </c>
      <c r="G60" s="617">
        <v>0</v>
      </c>
      <c r="H60" s="617">
        <v>0</v>
      </c>
      <c r="I60" s="617">
        <v>0</v>
      </c>
      <c r="J60" s="600">
        <v>0</v>
      </c>
    </row>
    <row r="61" spans="1:10" ht="18.95" customHeight="1" x14ac:dyDescent="0.25">
      <c r="A61" s="592" t="s">
        <v>528</v>
      </c>
      <c r="B61" s="581"/>
      <c r="C61" s="610"/>
      <c r="D61" s="624"/>
      <c r="E61" s="625" t="s">
        <v>631</v>
      </c>
      <c r="F61" s="626" t="s">
        <v>632</v>
      </c>
      <c r="G61" s="617">
        <v>30000</v>
      </c>
      <c r="H61" s="617">
        <v>50000</v>
      </c>
      <c r="I61" s="617">
        <v>560</v>
      </c>
      <c r="J61" s="600">
        <v>1.1199999999999999</v>
      </c>
    </row>
    <row r="62" spans="1:10" ht="18.95" customHeight="1" x14ac:dyDescent="0.25">
      <c r="A62" s="592" t="s">
        <v>528</v>
      </c>
      <c r="B62" s="581"/>
      <c r="C62" s="610"/>
      <c r="D62" s="624"/>
      <c r="E62" s="625" t="s">
        <v>633</v>
      </c>
      <c r="F62" s="626" t="s">
        <v>634</v>
      </c>
      <c r="G62" s="617">
        <v>574730</v>
      </c>
      <c r="H62" s="617">
        <v>1287571</v>
      </c>
      <c r="I62" s="617">
        <v>498063</v>
      </c>
      <c r="J62" s="600">
        <v>38.682371690570847</v>
      </c>
    </row>
    <row r="63" spans="1:10" ht="18.95" customHeight="1" x14ac:dyDescent="0.25">
      <c r="A63" s="592" t="s">
        <v>528</v>
      </c>
      <c r="B63" s="581"/>
      <c r="C63" s="610"/>
      <c r="D63" s="624"/>
      <c r="E63" s="625" t="s">
        <v>635</v>
      </c>
      <c r="F63" s="626" t="s">
        <v>636</v>
      </c>
      <c r="G63" s="617">
        <v>235000</v>
      </c>
      <c r="H63" s="617">
        <v>485300</v>
      </c>
      <c r="I63" s="617">
        <v>128856</v>
      </c>
      <c r="J63" s="600">
        <v>26.551823614259224</v>
      </c>
    </row>
    <row r="64" spans="1:10" ht="18.95" customHeight="1" x14ac:dyDescent="0.25">
      <c r="A64" s="592" t="s">
        <v>528</v>
      </c>
      <c r="B64" s="581"/>
      <c r="C64" s="610"/>
      <c r="D64" s="624"/>
      <c r="E64" s="625" t="s">
        <v>637</v>
      </c>
      <c r="F64" s="626" t="s">
        <v>638</v>
      </c>
      <c r="G64" s="617">
        <v>5630</v>
      </c>
      <c r="H64" s="617">
        <v>5630</v>
      </c>
      <c r="I64" s="617">
        <v>2324</v>
      </c>
      <c r="J64" s="600">
        <v>41.278863232682063</v>
      </c>
    </row>
    <row r="65" spans="1:10" ht="18.95" customHeight="1" x14ac:dyDescent="0.25">
      <c r="A65" s="592" t="s">
        <v>528</v>
      </c>
      <c r="B65" s="581"/>
      <c r="C65" s="610"/>
      <c r="D65" s="624"/>
      <c r="E65" s="625" t="s">
        <v>639</v>
      </c>
      <c r="F65" s="626" t="s">
        <v>640</v>
      </c>
      <c r="G65" s="617">
        <v>330000</v>
      </c>
      <c r="H65" s="617">
        <v>580000</v>
      </c>
      <c r="I65" s="671">
        <v>96692</v>
      </c>
      <c r="J65" s="600">
        <v>16.671034482758621</v>
      </c>
    </row>
    <row r="66" spans="1:10" ht="18.95" customHeight="1" x14ac:dyDescent="0.25">
      <c r="A66" s="592" t="s">
        <v>528</v>
      </c>
      <c r="B66" s="581"/>
      <c r="C66" s="610"/>
      <c r="D66" s="624"/>
      <c r="E66" s="625" t="s">
        <v>641</v>
      </c>
      <c r="F66" s="626" t="s">
        <v>642</v>
      </c>
      <c r="G66" s="617">
        <v>15000</v>
      </c>
      <c r="H66" s="617">
        <v>15000</v>
      </c>
      <c r="I66" s="617">
        <v>4603</v>
      </c>
      <c r="J66" s="600">
        <v>30.686666666666667</v>
      </c>
    </row>
    <row r="67" spans="1:10" ht="18.95" customHeight="1" x14ac:dyDescent="0.25">
      <c r="A67" s="592" t="s">
        <v>528</v>
      </c>
      <c r="B67" s="581"/>
      <c r="C67" s="610"/>
      <c r="D67" s="624"/>
      <c r="E67" s="625" t="s">
        <v>643</v>
      </c>
      <c r="F67" s="626" t="s">
        <v>644</v>
      </c>
      <c r="G67" s="617">
        <v>86785</v>
      </c>
      <c r="H67" s="617">
        <v>116785</v>
      </c>
      <c r="I67" s="617">
        <v>30337</v>
      </c>
      <c r="J67" s="600">
        <v>25.976794965106819</v>
      </c>
    </row>
    <row r="68" spans="1:10" ht="18.95" customHeight="1" x14ac:dyDescent="0.25">
      <c r="A68" s="592" t="s">
        <v>528</v>
      </c>
      <c r="B68" s="581"/>
      <c r="C68" s="610"/>
      <c r="D68" s="624"/>
      <c r="E68" s="625" t="s">
        <v>645</v>
      </c>
      <c r="F68" s="626" t="s">
        <v>646</v>
      </c>
      <c r="G68" s="617">
        <v>110000</v>
      </c>
      <c r="H68" s="617">
        <v>110000</v>
      </c>
      <c r="I68" s="617">
        <v>26405</v>
      </c>
      <c r="J68" s="600">
        <v>24.004545454545454</v>
      </c>
    </row>
    <row r="69" spans="1:10" ht="18.95" customHeight="1" x14ac:dyDescent="0.25">
      <c r="A69" s="592" t="s">
        <v>528</v>
      </c>
      <c r="B69" s="581"/>
      <c r="C69" s="610"/>
      <c r="D69" s="624"/>
      <c r="E69" s="625" t="s">
        <v>647</v>
      </c>
      <c r="F69" s="626" t="s">
        <v>648</v>
      </c>
      <c r="G69" s="617">
        <v>0</v>
      </c>
      <c r="H69" s="617">
        <v>0</v>
      </c>
      <c r="I69" s="617">
        <v>0</v>
      </c>
      <c r="J69" s="600">
        <v>0</v>
      </c>
    </row>
    <row r="70" spans="1:10" ht="18.75" customHeight="1" x14ac:dyDescent="0.25">
      <c r="A70" s="592" t="s">
        <v>528</v>
      </c>
      <c r="B70" s="581"/>
      <c r="C70" s="610"/>
      <c r="D70" s="624"/>
      <c r="E70" s="625" t="s">
        <v>649</v>
      </c>
      <c r="F70" s="626" t="s">
        <v>650</v>
      </c>
      <c r="G70" s="617">
        <v>10000</v>
      </c>
      <c r="H70" s="617">
        <v>10000</v>
      </c>
      <c r="I70" s="617">
        <v>-422</v>
      </c>
      <c r="J70" s="600">
        <v>-4.22</v>
      </c>
    </row>
    <row r="71" spans="1:10" ht="18.95" customHeight="1" x14ac:dyDescent="0.25">
      <c r="A71" s="592" t="s">
        <v>528</v>
      </c>
      <c r="B71" s="581"/>
      <c r="C71" s="610"/>
      <c r="D71" s="624"/>
      <c r="E71" s="625" t="s">
        <v>651</v>
      </c>
      <c r="F71" s="626" t="s">
        <v>652</v>
      </c>
      <c r="G71" s="617">
        <v>485000</v>
      </c>
      <c r="H71" s="617">
        <v>1185000</v>
      </c>
      <c r="I71" s="617">
        <v>375532</v>
      </c>
      <c r="J71" s="600">
        <v>31.690464135021095</v>
      </c>
    </row>
    <row r="72" spans="1:10" ht="18.95" customHeight="1" x14ac:dyDescent="0.25">
      <c r="A72" s="592"/>
      <c r="B72" s="581"/>
      <c r="C72" s="610"/>
      <c r="D72" s="624"/>
      <c r="E72" s="625" t="s">
        <v>653</v>
      </c>
      <c r="F72" s="626" t="s">
        <v>654</v>
      </c>
      <c r="G72" s="617">
        <v>51938</v>
      </c>
      <c r="H72" s="617">
        <v>51938</v>
      </c>
      <c r="I72" s="617">
        <v>277</v>
      </c>
      <c r="J72" s="600">
        <v>0.53332819900650774</v>
      </c>
    </row>
    <row r="73" spans="1:10" ht="18.95" customHeight="1" x14ac:dyDescent="0.25">
      <c r="A73" s="592" t="s">
        <v>528</v>
      </c>
      <c r="B73" s="581"/>
      <c r="C73" s="610"/>
      <c r="D73" s="624"/>
      <c r="E73" s="625" t="s">
        <v>655</v>
      </c>
      <c r="F73" s="626" t="s">
        <v>725</v>
      </c>
      <c r="G73" s="617">
        <v>6309860</v>
      </c>
      <c r="H73" s="617">
        <v>15009541</v>
      </c>
      <c r="I73" s="617">
        <v>4088201</v>
      </c>
      <c r="J73" s="600">
        <v>27.237348563823506</v>
      </c>
    </row>
    <row r="74" spans="1:10" ht="18.95" customHeight="1" x14ac:dyDescent="0.25">
      <c r="A74" s="573" t="s">
        <v>528</v>
      </c>
      <c r="B74" s="581"/>
      <c r="C74" s="608" t="s">
        <v>657</v>
      </c>
      <c r="D74" s="575"/>
      <c r="E74" s="609"/>
      <c r="F74" s="583" t="s">
        <v>658</v>
      </c>
      <c r="G74" s="579">
        <v>286000</v>
      </c>
      <c r="H74" s="579">
        <v>608763</v>
      </c>
      <c r="I74" s="670">
        <v>179759</v>
      </c>
      <c r="J74" s="580">
        <v>29.528568589089677</v>
      </c>
    </row>
    <row r="75" spans="1:10" ht="18.95" customHeight="1" x14ac:dyDescent="0.25">
      <c r="A75" s="585" t="s">
        <v>528</v>
      </c>
      <c r="B75" s="581"/>
      <c r="C75" s="610"/>
      <c r="D75" s="586" t="s">
        <v>659</v>
      </c>
      <c r="E75" s="611"/>
      <c r="F75" s="588" t="s">
        <v>660</v>
      </c>
      <c r="G75" s="612">
        <v>276000</v>
      </c>
      <c r="H75" s="612">
        <v>598763</v>
      </c>
      <c r="I75" s="612">
        <v>171959</v>
      </c>
      <c r="J75" s="591">
        <v>28.719042425801195</v>
      </c>
    </row>
    <row r="76" spans="1:10" ht="18.95" customHeight="1" x14ac:dyDescent="0.25">
      <c r="A76" s="592" t="s">
        <v>528</v>
      </c>
      <c r="B76" s="581"/>
      <c r="C76" s="610"/>
      <c r="D76" s="624"/>
      <c r="E76" s="625" t="s">
        <v>661</v>
      </c>
      <c r="F76" s="626" t="s">
        <v>662</v>
      </c>
      <c r="G76" s="617">
        <v>0</v>
      </c>
      <c r="H76" s="617">
        <v>17270</v>
      </c>
      <c r="I76" s="671">
        <v>17270</v>
      </c>
      <c r="J76" s="600">
        <v>100</v>
      </c>
    </row>
    <row r="77" spans="1:10" ht="18.95" customHeight="1" x14ac:dyDescent="0.25">
      <c r="A77" s="592" t="s">
        <v>528</v>
      </c>
      <c r="B77" s="581"/>
      <c r="C77" s="610"/>
      <c r="D77" s="624"/>
      <c r="E77" s="625" t="s">
        <v>663</v>
      </c>
      <c r="F77" s="626" t="s">
        <v>664</v>
      </c>
      <c r="G77" s="617">
        <v>100000</v>
      </c>
      <c r="H77" s="617">
        <v>316172</v>
      </c>
      <c r="I77" s="671">
        <v>28466</v>
      </c>
      <c r="J77" s="600">
        <v>9.0033273028604679</v>
      </c>
    </row>
    <row r="78" spans="1:10" ht="18.95" customHeight="1" x14ac:dyDescent="0.25">
      <c r="A78" s="592" t="s">
        <v>528</v>
      </c>
      <c r="B78" s="581"/>
      <c r="C78" s="610"/>
      <c r="D78" s="624"/>
      <c r="E78" s="625" t="s">
        <v>665</v>
      </c>
      <c r="F78" s="626" t="s">
        <v>666</v>
      </c>
      <c r="G78" s="617">
        <v>11000</v>
      </c>
      <c r="H78" s="617">
        <v>11000</v>
      </c>
      <c r="I78" s="671">
        <v>3852</v>
      </c>
      <c r="J78" s="600">
        <v>35.018181818181823</v>
      </c>
    </row>
    <row r="79" spans="1:10" ht="18.75" customHeight="1" x14ac:dyDescent="0.25">
      <c r="A79" s="592" t="s">
        <v>528</v>
      </c>
      <c r="B79" s="581"/>
      <c r="C79" s="610"/>
      <c r="D79" s="624"/>
      <c r="E79" s="625" t="s">
        <v>667</v>
      </c>
      <c r="F79" s="626" t="s">
        <v>668</v>
      </c>
      <c r="G79" s="617">
        <v>165000</v>
      </c>
      <c r="H79" s="617">
        <v>254321</v>
      </c>
      <c r="I79" s="671">
        <v>122371</v>
      </c>
      <c r="J79" s="600">
        <v>48.116750091419895</v>
      </c>
    </row>
    <row r="80" spans="1:10" ht="18.95" hidden="1" customHeight="1" x14ac:dyDescent="0.25">
      <c r="A80" s="592" t="s">
        <v>669</v>
      </c>
      <c r="B80" s="581"/>
      <c r="C80" s="610"/>
      <c r="D80" s="624"/>
      <c r="E80" s="625" t="s">
        <v>670</v>
      </c>
      <c r="F80" s="626" t="s">
        <v>671</v>
      </c>
      <c r="G80" s="617">
        <v>0</v>
      </c>
      <c r="H80" s="617">
        <v>0</v>
      </c>
      <c r="I80" s="617">
        <v>0</v>
      </c>
      <c r="J80" s="600" t="e">
        <v>#DIV/0!</v>
      </c>
    </row>
    <row r="81" spans="1:10" ht="18.95" customHeight="1" x14ac:dyDescent="0.25">
      <c r="A81" s="585" t="s">
        <v>528</v>
      </c>
      <c r="B81" s="581"/>
      <c r="C81" s="610"/>
      <c r="D81" s="586" t="s">
        <v>672</v>
      </c>
      <c r="E81" s="625"/>
      <c r="F81" s="588" t="s">
        <v>673</v>
      </c>
      <c r="G81" s="612">
        <v>10000</v>
      </c>
      <c r="H81" s="612">
        <v>10000</v>
      </c>
      <c r="I81" s="612">
        <v>7800</v>
      </c>
      <c r="J81" s="591">
        <v>78</v>
      </c>
    </row>
    <row r="82" spans="1:10" ht="18.95" customHeight="1" x14ac:dyDescent="0.25">
      <c r="A82" s="592" t="s">
        <v>528</v>
      </c>
      <c r="B82" s="581"/>
      <c r="C82" s="610"/>
      <c r="D82" s="624"/>
      <c r="E82" s="625" t="s">
        <v>674</v>
      </c>
      <c r="F82" s="626" t="s">
        <v>675</v>
      </c>
      <c r="G82" s="617">
        <v>10000</v>
      </c>
      <c r="H82" s="617">
        <v>10000</v>
      </c>
      <c r="I82" s="617">
        <v>7800</v>
      </c>
      <c r="J82" s="600">
        <v>78</v>
      </c>
    </row>
    <row r="83" spans="1:10" ht="16.5" thickBot="1" x14ac:dyDescent="0.3">
      <c r="A83" s="672"/>
      <c r="B83" s="639"/>
      <c r="C83" s="640"/>
      <c r="D83" s="640"/>
      <c r="E83" s="641"/>
      <c r="F83" s="642"/>
      <c r="G83" s="643"/>
      <c r="H83" s="643"/>
      <c r="I83" s="643"/>
      <c r="J83" s="645"/>
    </row>
    <row r="84" spans="1:10" x14ac:dyDescent="0.2">
      <c r="B84" s="673"/>
      <c r="C84" s="673"/>
      <c r="D84" s="673"/>
      <c r="E84" s="673"/>
      <c r="F84" s="673"/>
    </row>
    <row r="85" spans="1:10" x14ac:dyDescent="0.2">
      <c r="B85" s="673"/>
      <c r="C85" s="673"/>
      <c r="D85" s="673"/>
      <c r="E85" s="673"/>
      <c r="F85" s="673"/>
      <c r="I85" s="675"/>
    </row>
    <row r="86" spans="1:10" x14ac:dyDescent="0.2">
      <c r="B86" s="673"/>
      <c r="C86" s="673"/>
      <c r="D86" s="673"/>
      <c r="E86" s="673"/>
      <c r="F86" s="673"/>
      <c r="I86" s="675"/>
    </row>
    <row r="87" spans="1:10" x14ac:dyDescent="0.2">
      <c r="B87" s="673"/>
      <c r="C87" s="673"/>
      <c r="D87" s="673"/>
      <c r="E87" s="673"/>
      <c r="F87" s="673"/>
    </row>
    <row r="88" spans="1:10" x14ac:dyDescent="0.2">
      <c r="B88" s="673"/>
      <c r="C88" s="673"/>
      <c r="D88" s="673"/>
      <c r="E88" s="673"/>
      <c r="F88" s="673"/>
    </row>
    <row r="89" spans="1:10" x14ac:dyDescent="0.2">
      <c r="B89" s="673"/>
      <c r="C89" s="673"/>
      <c r="D89" s="673"/>
      <c r="E89" s="673"/>
      <c r="F89" s="673"/>
    </row>
    <row r="90" spans="1:10" x14ac:dyDescent="0.2">
      <c r="B90" s="673"/>
      <c r="C90" s="673"/>
      <c r="D90" s="673"/>
      <c r="E90" s="673"/>
      <c r="F90" s="673"/>
    </row>
    <row r="91" spans="1:10" x14ac:dyDescent="0.2">
      <c r="B91" s="673"/>
      <c r="C91" s="673"/>
      <c r="D91" s="673"/>
      <c r="E91" s="673"/>
      <c r="F91" s="673"/>
    </row>
    <row r="92" spans="1:10" x14ac:dyDescent="0.2">
      <c r="B92" s="673"/>
      <c r="C92" s="673"/>
      <c r="D92" s="673"/>
      <c r="E92" s="673"/>
      <c r="F92" s="673"/>
    </row>
    <row r="93" spans="1:10" x14ac:dyDescent="0.2">
      <c r="B93" s="673"/>
      <c r="C93" s="673"/>
      <c r="D93" s="673"/>
      <c r="E93" s="673"/>
      <c r="F93" s="673"/>
    </row>
    <row r="94" spans="1:10" x14ac:dyDescent="0.2">
      <c r="B94" s="673"/>
      <c r="C94" s="673"/>
      <c r="D94" s="673"/>
      <c r="E94" s="673"/>
      <c r="F94" s="673"/>
    </row>
    <row r="95" spans="1:10" x14ac:dyDescent="0.2">
      <c r="B95" s="673"/>
      <c r="C95" s="673"/>
      <c r="D95" s="673"/>
      <c r="E95" s="673"/>
      <c r="F95" s="673"/>
    </row>
    <row r="96" spans="1:10" x14ac:dyDescent="0.2">
      <c r="B96" s="673"/>
      <c r="C96" s="673"/>
      <c r="D96" s="673"/>
      <c r="E96" s="673"/>
      <c r="F96" s="673"/>
    </row>
    <row r="97" spans="2:8" x14ac:dyDescent="0.2">
      <c r="B97" s="673"/>
      <c r="C97" s="673"/>
      <c r="D97" s="673"/>
      <c r="E97" s="673"/>
      <c r="F97" s="673"/>
    </row>
    <row r="98" spans="2:8" x14ac:dyDescent="0.2">
      <c r="B98" s="673"/>
      <c r="C98" s="673"/>
      <c r="D98" s="673"/>
      <c r="E98" s="673"/>
      <c r="F98" s="673"/>
    </row>
    <row r="99" spans="2:8" x14ac:dyDescent="0.2">
      <c r="B99" s="673"/>
      <c r="C99" s="673"/>
      <c r="D99" s="673"/>
      <c r="E99" s="673"/>
      <c r="F99" s="673"/>
      <c r="H99" s="659"/>
    </row>
    <row r="100" spans="2:8" x14ac:dyDescent="0.2">
      <c r="B100" s="673"/>
      <c r="C100" s="673"/>
      <c r="D100" s="673"/>
      <c r="E100" s="673"/>
      <c r="F100" s="673"/>
      <c r="H100" s="659"/>
    </row>
    <row r="101" spans="2:8" x14ac:dyDescent="0.2">
      <c r="B101" s="673"/>
      <c r="C101" s="673"/>
      <c r="D101" s="673"/>
      <c r="E101" s="673"/>
      <c r="F101" s="673"/>
      <c r="H101" s="659"/>
    </row>
    <row r="102" spans="2:8" x14ac:dyDescent="0.2">
      <c r="B102" s="673"/>
      <c r="C102" s="673"/>
      <c r="D102" s="673"/>
      <c r="E102" s="673"/>
      <c r="F102" s="673"/>
      <c r="H102" s="659"/>
    </row>
    <row r="103" spans="2:8" x14ac:dyDescent="0.2">
      <c r="B103" s="673"/>
      <c r="C103" s="673"/>
      <c r="D103" s="673"/>
      <c r="E103" s="673"/>
      <c r="F103" s="673"/>
      <c r="H103" s="659"/>
    </row>
    <row r="104" spans="2:8" x14ac:dyDescent="0.2">
      <c r="B104" s="673"/>
      <c r="C104" s="673"/>
      <c r="D104" s="673"/>
      <c r="E104" s="673"/>
      <c r="F104" s="673"/>
      <c r="H104" s="659"/>
    </row>
    <row r="105" spans="2:8" x14ac:dyDescent="0.2">
      <c r="B105" s="673"/>
      <c r="C105" s="673"/>
      <c r="D105" s="673"/>
      <c r="E105" s="673"/>
      <c r="F105" s="673"/>
      <c r="H105" s="659"/>
    </row>
    <row r="106" spans="2:8" x14ac:dyDescent="0.2">
      <c r="B106" s="673"/>
      <c r="C106" s="673"/>
      <c r="D106" s="673"/>
      <c r="E106" s="673"/>
      <c r="F106" s="673"/>
      <c r="H106" s="659"/>
    </row>
    <row r="107" spans="2:8" x14ac:dyDescent="0.2">
      <c r="B107" s="673"/>
      <c r="C107" s="673"/>
      <c r="D107" s="673"/>
      <c r="E107" s="673"/>
      <c r="F107" s="673"/>
      <c r="H107" s="659"/>
    </row>
    <row r="108" spans="2:8" x14ac:dyDescent="0.2">
      <c r="B108" s="673"/>
      <c r="C108" s="673"/>
      <c r="D108" s="673"/>
      <c r="E108" s="673"/>
      <c r="F108" s="673"/>
      <c r="H108" s="659"/>
    </row>
    <row r="109" spans="2:8" x14ac:dyDescent="0.2">
      <c r="B109" s="673"/>
      <c r="C109" s="673"/>
      <c r="D109" s="673"/>
      <c r="E109" s="673"/>
      <c r="F109" s="673"/>
      <c r="H109" s="659"/>
    </row>
    <row r="110" spans="2:8" x14ac:dyDescent="0.2">
      <c r="B110" s="673"/>
      <c r="C110" s="673"/>
      <c r="D110" s="673"/>
      <c r="E110" s="673"/>
      <c r="F110" s="673"/>
      <c r="H110" s="659"/>
    </row>
    <row r="111" spans="2:8" x14ac:dyDescent="0.2">
      <c r="B111" s="673"/>
      <c r="C111" s="673"/>
      <c r="D111" s="673"/>
      <c r="E111" s="673"/>
      <c r="F111" s="673"/>
      <c r="H111" s="659"/>
    </row>
    <row r="112" spans="2:8" x14ac:dyDescent="0.2">
      <c r="B112" s="673"/>
      <c r="C112" s="673"/>
      <c r="D112" s="673"/>
      <c r="E112" s="673"/>
      <c r="F112" s="673"/>
      <c r="H112" s="659"/>
    </row>
    <row r="113" spans="2:8" x14ac:dyDescent="0.2">
      <c r="B113" s="673"/>
      <c r="C113" s="673"/>
      <c r="D113" s="673"/>
      <c r="E113" s="673"/>
      <c r="F113" s="673"/>
      <c r="H113" s="659"/>
    </row>
    <row r="114" spans="2:8" x14ac:dyDescent="0.2">
      <c r="B114" s="673"/>
      <c r="C114" s="673"/>
      <c r="D114" s="673"/>
      <c r="E114" s="673"/>
      <c r="F114" s="673"/>
      <c r="H114" s="659"/>
    </row>
    <row r="115" spans="2:8" x14ac:dyDescent="0.2">
      <c r="B115" s="673"/>
      <c r="C115" s="673"/>
      <c r="D115" s="673"/>
      <c r="E115" s="673"/>
      <c r="F115" s="673"/>
      <c r="H115" s="659"/>
    </row>
    <row r="116" spans="2:8" x14ac:dyDescent="0.2">
      <c r="B116" s="673"/>
      <c r="C116" s="673"/>
      <c r="D116" s="673"/>
      <c r="E116" s="673"/>
      <c r="F116" s="673"/>
      <c r="H116" s="659"/>
    </row>
    <row r="117" spans="2:8" x14ac:dyDescent="0.2">
      <c r="B117" s="673"/>
      <c r="C117" s="673"/>
      <c r="D117" s="673"/>
      <c r="E117" s="673"/>
      <c r="F117" s="673"/>
      <c r="H117" s="659"/>
    </row>
    <row r="118" spans="2:8" x14ac:dyDescent="0.2">
      <c r="B118" s="673"/>
      <c r="C118" s="673"/>
      <c r="D118" s="673"/>
      <c r="E118" s="673"/>
      <c r="F118" s="673"/>
      <c r="H118" s="659"/>
    </row>
    <row r="119" spans="2:8" x14ac:dyDescent="0.2">
      <c r="B119" s="673"/>
      <c r="C119" s="673"/>
      <c r="D119" s="673"/>
      <c r="E119" s="673"/>
      <c r="F119" s="673"/>
      <c r="H119" s="659"/>
    </row>
    <row r="120" spans="2:8" x14ac:dyDescent="0.2">
      <c r="B120" s="673"/>
      <c r="C120" s="673"/>
      <c r="D120" s="673"/>
      <c r="E120" s="673"/>
      <c r="F120" s="673"/>
      <c r="H120" s="659"/>
    </row>
    <row r="121" spans="2:8" x14ac:dyDescent="0.2">
      <c r="B121" s="673"/>
      <c r="C121" s="673"/>
      <c r="D121" s="673"/>
      <c r="E121" s="673"/>
      <c r="F121" s="673"/>
      <c r="H121" s="659"/>
    </row>
    <row r="122" spans="2:8" x14ac:dyDescent="0.2">
      <c r="B122" s="673"/>
      <c r="C122" s="673"/>
      <c r="D122" s="673"/>
      <c r="E122" s="673"/>
      <c r="F122" s="673"/>
      <c r="H122" s="659"/>
    </row>
    <row r="123" spans="2:8" x14ac:dyDescent="0.2">
      <c r="B123" s="673"/>
      <c r="C123" s="673"/>
      <c r="D123" s="673"/>
      <c r="E123" s="673"/>
      <c r="F123" s="673"/>
      <c r="H123" s="659"/>
    </row>
    <row r="124" spans="2:8" x14ac:dyDescent="0.2">
      <c r="B124" s="673"/>
      <c r="C124" s="673"/>
      <c r="D124" s="673"/>
      <c r="E124" s="673"/>
      <c r="F124" s="673"/>
      <c r="H124" s="659"/>
    </row>
    <row r="125" spans="2:8" x14ac:dyDescent="0.2">
      <c r="B125" s="673"/>
      <c r="C125" s="673"/>
      <c r="D125" s="673"/>
      <c r="E125" s="673"/>
      <c r="F125" s="673"/>
      <c r="H125" s="659"/>
    </row>
    <row r="126" spans="2:8" x14ac:dyDescent="0.2">
      <c r="B126" s="673"/>
      <c r="C126" s="673"/>
      <c r="D126" s="673"/>
      <c r="E126" s="673"/>
      <c r="F126" s="673"/>
      <c r="H126" s="659"/>
    </row>
    <row r="127" spans="2:8" x14ac:dyDescent="0.2">
      <c r="B127" s="673"/>
      <c r="C127" s="673"/>
      <c r="D127" s="673"/>
      <c r="E127" s="673"/>
      <c r="F127" s="673"/>
      <c r="H127" s="659"/>
    </row>
    <row r="128" spans="2:8" x14ac:dyDescent="0.2">
      <c r="B128" s="673"/>
      <c r="C128" s="673"/>
      <c r="D128" s="673"/>
      <c r="E128" s="673"/>
      <c r="F128" s="673"/>
      <c r="H128" s="659"/>
    </row>
    <row r="129" spans="2:8" x14ac:dyDescent="0.2">
      <c r="B129" s="673"/>
      <c r="C129" s="673"/>
      <c r="D129" s="673"/>
      <c r="E129" s="673"/>
      <c r="F129" s="673"/>
      <c r="H129" s="659"/>
    </row>
    <row r="130" spans="2:8" x14ac:dyDescent="0.2">
      <c r="B130" s="673"/>
      <c r="C130" s="673"/>
      <c r="D130" s="673"/>
      <c r="E130" s="673"/>
      <c r="F130" s="673"/>
      <c r="H130" s="659"/>
    </row>
    <row r="131" spans="2:8" x14ac:dyDescent="0.2">
      <c r="B131" s="673"/>
      <c r="C131" s="673"/>
      <c r="D131" s="673"/>
      <c r="E131" s="673"/>
      <c r="F131" s="673"/>
      <c r="H131" s="659"/>
    </row>
    <row r="132" spans="2:8" x14ac:dyDescent="0.2">
      <c r="B132" s="673"/>
      <c r="C132" s="673"/>
      <c r="D132" s="673"/>
      <c r="E132" s="673"/>
      <c r="F132" s="673"/>
      <c r="H132" s="659"/>
    </row>
    <row r="133" spans="2:8" x14ac:dyDescent="0.2">
      <c r="B133" s="673"/>
      <c r="C133" s="673"/>
      <c r="D133" s="673"/>
      <c r="E133" s="673"/>
      <c r="F133" s="673"/>
      <c r="H133" s="659"/>
    </row>
    <row r="134" spans="2:8" x14ac:dyDescent="0.2">
      <c r="B134" s="673"/>
      <c r="C134" s="673"/>
      <c r="D134" s="673"/>
      <c r="E134" s="673"/>
      <c r="F134" s="673"/>
      <c r="H134" s="659"/>
    </row>
    <row r="135" spans="2:8" x14ac:dyDescent="0.2">
      <c r="B135" s="673"/>
      <c r="C135" s="673"/>
      <c r="D135" s="673"/>
      <c r="E135" s="673"/>
      <c r="F135" s="673"/>
      <c r="H135" s="659"/>
    </row>
    <row r="136" spans="2:8" x14ac:dyDescent="0.2">
      <c r="B136" s="673"/>
      <c r="C136" s="673"/>
      <c r="D136" s="673"/>
      <c r="E136" s="673"/>
      <c r="F136" s="673"/>
      <c r="H136" s="659"/>
    </row>
    <row r="137" spans="2:8" x14ac:dyDescent="0.2">
      <c r="B137" s="673"/>
      <c r="C137" s="673"/>
      <c r="D137" s="673"/>
      <c r="E137" s="673"/>
      <c r="F137" s="673"/>
      <c r="H137" s="659"/>
    </row>
    <row r="138" spans="2:8" x14ac:dyDescent="0.2">
      <c r="B138" s="673"/>
      <c r="C138" s="673"/>
      <c r="D138" s="673"/>
      <c r="E138" s="673"/>
      <c r="F138" s="673"/>
      <c r="H138" s="659"/>
    </row>
    <row r="139" spans="2:8" x14ac:dyDescent="0.2">
      <c r="B139" s="673"/>
      <c r="C139" s="673"/>
      <c r="D139" s="673"/>
      <c r="E139" s="673"/>
      <c r="F139" s="673"/>
      <c r="H139" s="659"/>
    </row>
    <row r="140" spans="2:8" x14ac:dyDescent="0.2">
      <c r="B140" s="673"/>
      <c r="C140" s="673"/>
      <c r="D140" s="673"/>
      <c r="E140" s="673"/>
      <c r="F140" s="673"/>
      <c r="H140" s="659"/>
    </row>
    <row r="141" spans="2:8" x14ac:dyDescent="0.2">
      <c r="B141" s="673"/>
      <c r="C141" s="673"/>
      <c r="D141" s="673"/>
      <c r="E141" s="673"/>
      <c r="F141" s="673"/>
      <c r="H141" s="659"/>
    </row>
    <row r="142" spans="2:8" x14ac:dyDescent="0.2">
      <c r="B142" s="673"/>
      <c r="C142" s="673"/>
      <c r="D142" s="673"/>
      <c r="E142" s="673"/>
      <c r="F142" s="673"/>
      <c r="H142" s="659"/>
    </row>
    <row r="143" spans="2:8" x14ac:dyDescent="0.2">
      <c r="B143" s="673"/>
      <c r="C143" s="673"/>
      <c r="D143" s="673"/>
      <c r="E143" s="673"/>
      <c r="F143" s="673"/>
      <c r="H143" s="659"/>
    </row>
    <row r="144" spans="2:8" x14ac:dyDescent="0.2">
      <c r="B144" s="673"/>
      <c r="C144" s="673"/>
      <c r="D144" s="673"/>
      <c r="E144" s="673"/>
      <c r="F144" s="673"/>
      <c r="H144" s="659"/>
    </row>
    <row r="145" spans="2:8" x14ac:dyDescent="0.2">
      <c r="B145" s="673"/>
      <c r="C145" s="673"/>
      <c r="D145" s="673"/>
      <c r="E145" s="673"/>
      <c r="F145" s="673"/>
      <c r="H145" s="659"/>
    </row>
    <row r="146" spans="2:8" x14ac:dyDescent="0.2">
      <c r="B146" s="673"/>
      <c r="C146" s="673"/>
      <c r="D146" s="673"/>
      <c r="E146" s="673"/>
      <c r="F146" s="673"/>
      <c r="H146" s="659"/>
    </row>
    <row r="147" spans="2:8" x14ac:dyDescent="0.2">
      <c r="B147" s="673"/>
      <c r="C147" s="673"/>
      <c r="D147" s="673"/>
      <c r="E147" s="673"/>
      <c r="F147" s="673"/>
      <c r="H147" s="659"/>
    </row>
    <row r="148" spans="2:8" x14ac:dyDescent="0.2">
      <c r="B148" s="673"/>
      <c r="C148" s="673"/>
      <c r="D148" s="673"/>
      <c r="E148" s="673"/>
      <c r="F148" s="673"/>
      <c r="H148" s="659"/>
    </row>
    <row r="149" spans="2:8" x14ac:dyDescent="0.2">
      <c r="B149" s="673"/>
      <c r="C149" s="673"/>
      <c r="D149" s="673"/>
      <c r="E149" s="673"/>
      <c r="F149" s="673"/>
      <c r="H149" s="659"/>
    </row>
    <row r="150" spans="2:8" x14ac:dyDescent="0.2">
      <c r="B150" s="673"/>
      <c r="C150" s="673"/>
      <c r="D150" s="673"/>
      <c r="E150" s="673"/>
      <c r="F150" s="673"/>
      <c r="H150" s="659"/>
    </row>
    <row r="151" spans="2:8" x14ac:dyDescent="0.2">
      <c r="B151" s="673"/>
      <c r="C151" s="673"/>
      <c r="D151" s="673"/>
      <c r="E151" s="673"/>
      <c r="F151" s="673"/>
      <c r="H151" s="659"/>
    </row>
    <row r="152" spans="2:8" x14ac:dyDescent="0.2">
      <c r="B152" s="673"/>
      <c r="C152" s="673"/>
      <c r="D152" s="673"/>
      <c r="E152" s="673"/>
      <c r="F152" s="673"/>
      <c r="H152" s="659"/>
    </row>
    <row r="153" spans="2:8" x14ac:dyDescent="0.2">
      <c r="B153" s="673"/>
      <c r="C153" s="673"/>
      <c r="D153" s="673"/>
      <c r="E153" s="673"/>
      <c r="F153" s="673"/>
      <c r="H153" s="659"/>
    </row>
    <row r="154" spans="2:8" x14ac:dyDescent="0.2">
      <c r="B154" s="673"/>
      <c r="C154" s="673"/>
      <c r="D154" s="673"/>
      <c r="E154" s="673"/>
      <c r="F154" s="673"/>
      <c r="H154" s="659"/>
    </row>
    <row r="155" spans="2:8" x14ac:dyDescent="0.2">
      <c r="B155" s="673"/>
      <c r="C155" s="673"/>
      <c r="D155" s="673"/>
      <c r="E155" s="673"/>
      <c r="F155" s="673"/>
      <c r="H155" s="659"/>
    </row>
    <row r="156" spans="2:8" x14ac:dyDescent="0.2">
      <c r="B156" s="673"/>
      <c r="C156" s="673"/>
      <c r="D156" s="673"/>
      <c r="E156" s="673"/>
      <c r="F156" s="673"/>
      <c r="H156" s="659"/>
    </row>
    <row r="157" spans="2:8" x14ac:dyDescent="0.2">
      <c r="B157" s="673"/>
      <c r="C157" s="673"/>
      <c r="D157" s="673"/>
      <c r="E157" s="673"/>
      <c r="F157" s="673"/>
      <c r="H157" s="659"/>
    </row>
    <row r="158" spans="2:8" x14ac:dyDescent="0.2">
      <c r="B158" s="673"/>
      <c r="C158" s="673"/>
      <c r="D158" s="673"/>
      <c r="E158" s="673"/>
      <c r="F158" s="673"/>
      <c r="H158" s="659"/>
    </row>
    <row r="159" spans="2:8" x14ac:dyDescent="0.2">
      <c r="B159" s="673"/>
      <c r="C159" s="673"/>
      <c r="D159" s="673"/>
      <c r="E159" s="673"/>
      <c r="F159" s="673"/>
      <c r="H159" s="659"/>
    </row>
    <row r="160" spans="2:8" x14ac:dyDescent="0.2">
      <c r="B160" s="673"/>
      <c r="C160" s="673"/>
      <c r="D160" s="673"/>
      <c r="E160" s="673"/>
      <c r="F160" s="673"/>
      <c r="H160" s="659"/>
    </row>
    <row r="161" spans="2:8" x14ac:dyDescent="0.2">
      <c r="B161" s="673"/>
      <c r="C161" s="673"/>
      <c r="D161" s="673"/>
      <c r="E161" s="673"/>
      <c r="F161" s="673"/>
      <c r="H161" s="659"/>
    </row>
    <row r="162" spans="2:8" x14ac:dyDescent="0.2">
      <c r="B162" s="673"/>
      <c r="C162" s="673"/>
      <c r="D162" s="673"/>
      <c r="E162" s="673"/>
      <c r="F162" s="673"/>
      <c r="H162" s="659"/>
    </row>
    <row r="163" spans="2:8" x14ac:dyDescent="0.2">
      <c r="B163" s="673"/>
      <c r="C163" s="673"/>
      <c r="D163" s="673"/>
      <c r="E163" s="673"/>
      <c r="F163" s="673"/>
      <c r="H163" s="659"/>
    </row>
    <row r="164" spans="2:8" x14ac:dyDescent="0.2">
      <c r="B164" s="673"/>
      <c r="C164" s="673"/>
      <c r="D164" s="673"/>
      <c r="E164" s="673"/>
      <c r="F164" s="673"/>
      <c r="H164" s="659"/>
    </row>
    <row r="165" spans="2:8" x14ac:dyDescent="0.2">
      <c r="B165" s="673"/>
      <c r="C165" s="673"/>
      <c r="D165" s="673"/>
      <c r="E165" s="673"/>
      <c r="F165" s="673"/>
      <c r="H165" s="659"/>
    </row>
    <row r="166" spans="2:8" x14ac:dyDescent="0.2">
      <c r="B166" s="673"/>
      <c r="C166" s="673"/>
      <c r="D166" s="673"/>
      <c r="E166" s="673"/>
      <c r="F166" s="673"/>
      <c r="H166" s="659"/>
    </row>
    <row r="167" spans="2:8" x14ac:dyDescent="0.2">
      <c r="B167" s="673"/>
      <c r="C167" s="673"/>
      <c r="D167" s="673"/>
      <c r="E167" s="673"/>
      <c r="F167" s="673"/>
      <c r="H167" s="659"/>
    </row>
    <row r="168" spans="2:8" x14ac:dyDescent="0.2">
      <c r="B168" s="673"/>
      <c r="C168" s="673"/>
      <c r="D168" s="673"/>
      <c r="E168" s="673"/>
      <c r="F168" s="673"/>
      <c r="H168" s="659"/>
    </row>
    <row r="169" spans="2:8" x14ac:dyDescent="0.2">
      <c r="B169" s="673"/>
      <c r="C169" s="673"/>
      <c r="D169" s="673"/>
      <c r="E169" s="673"/>
      <c r="F169" s="673"/>
      <c r="H169" s="659"/>
    </row>
    <row r="170" spans="2:8" x14ac:dyDescent="0.2">
      <c r="B170" s="673"/>
      <c r="C170" s="673"/>
      <c r="D170" s="673"/>
      <c r="E170" s="673"/>
      <c r="F170" s="673"/>
      <c r="H170" s="659"/>
    </row>
    <row r="171" spans="2:8" x14ac:dyDescent="0.2">
      <c r="B171" s="673"/>
      <c r="C171" s="673"/>
      <c r="D171" s="673"/>
      <c r="E171" s="673"/>
      <c r="F171" s="673"/>
      <c r="H171" s="659"/>
    </row>
    <row r="172" spans="2:8" x14ac:dyDescent="0.2">
      <c r="B172" s="673"/>
      <c r="C172" s="673"/>
      <c r="D172" s="673"/>
      <c r="E172" s="673"/>
      <c r="F172" s="673"/>
      <c r="H172" s="659"/>
    </row>
    <row r="173" spans="2:8" x14ac:dyDescent="0.2">
      <c r="B173" s="673"/>
      <c r="C173" s="673"/>
      <c r="D173" s="673"/>
      <c r="E173" s="673"/>
      <c r="F173" s="673"/>
      <c r="H173" s="659"/>
    </row>
    <row r="174" spans="2:8" x14ac:dyDescent="0.2">
      <c r="B174" s="673"/>
      <c r="C174" s="673"/>
      <c r="D174" s="673"/>
      <c r="E174" s="673"/>
      <c r="F174" s="673"/>
      <c r="H174" s="659"/>
    </row>
    <row r="175" spans="2:8" x14ac:dyDescent="0.2">
      <c r="B175" s="673"/>
      <c r="C175" s="673"/>
      <c r="D175" s="673"/>
      <c r="E175" s="673"/>
      <c r="F175" s="673"/>
      <c r="H175" s="659"/>
    </row>
    <row r="176" spans="2:8" x14ac:dyDescent="0.2">
      <c r="B176" s="673"/>
      <c r="C176" s="673"/>
      <c r="D176" s="673"/>
      <c r="E176" s="673"/>
      <c r="F176" s="673"/>
      <c r="H176" s="659"/>
    </row>
    <row r="177" spans="2:8" x14ac:dyDescent="0.2">
      <c r="B177" s="673"/>
      <c r="C177" s="673"/>
      <c r="D177" s="673"/>
      <c r="E177" s="673"/>
      <c r="F177" s="673"/>
      <c r="H177" s="659"/>
    </row>
    <row r="178" spans="2:8" x14ac:dyDescent="0.2">
      <c r="B178" s="673"/>
      <c r="C178" s="673"/>
      <c r="D178" s="673"/>
      <c r="E178" s="673"/>
      <c r="F178" s="673"/>
      <c r="H178" s="659"/>
    </row>
    <row r="179" spans="2:8" x14ac:dyDescent="0.2">
      <c r="B179" s="673"/>
      <c r="C179" s="673"/>
      <c r="D179" s="673"/>
      <c r="E179" s="673"/>
      <c r="F179" s="673"/>
      <c r="H179" s="659"/>
    </row>
    <row r="180" spans="2:8" x14ac:dyDescent="0.2">
      <c r="B180" s="673"/>
      <c r="C180" s="673"/>
      <c r="D180" s="673"/>
      <c r="E180" s="673"/>
      <c r="F180" s="673"/>
      <c r="H180" s="659"/>
    </row>
    <row r="181" spans="2:8" x14ac:dyDescent="0.2">
      <c r="B181" s="673"/>
      <c r="C181" s="673"/>
      <c r="D181" s="673"/>
      <c r="E181" s="673"/>
      <c r="F181" s="673"/>
      <c r="H181" s="659"/>
    </row>
    <row r="182" spans="2:8" x14ac:dyDescent="0.2">
      <c r="B182" s="673"/>
      <c r="C182" s="673"/>
      <c r="D182" s="673"/>
      <c r="E182" s="673"/>
      <c r="F182" s="673"/>
      <c r="H182" s="659"/>
    </row>
    <row r="183" spans="2:8" x14ac:dyDescent="0.2">
      <c r="B183" s="673"/>
      <c r="C183" s="673"/>
      <c r="D183" s="673"/>
      <c r="E183" s="673"/>
      <c r="F183" s="673"/>
      <c r="H183" s="659"/>
    </row>
    <row r="184" spans="2:8" x14ac:dyDescent="0.2">
      <c r="B184" s="673"/>
      <c r="C184" s="673"/>
      <c r="D184" s="673"/>
      <c r="E184" s="673"/>
      <c r="F184" s="673"/>
      <c r="H184" s="659"/>
    </row>
    <row r="185" spans="2:8" x14ac:dyDescent="0.2">
      <c r="B185" s="673"/>
      <c r="C185" s="673"/>
      <c r="D185" s="673"/>
      <c r="E185" s="673"/>
      <c r="F185" s="673"/>
      <c r="H185" s="659"/>
    </row>
    <row r="186" spans="2:8" x14ac:dyDescent="0.2">
      <c r="B186" s="673"/>
      <c r="C186" s="673"/>
      <c r="D186" s="673"/>
      <c r="E186" s="673"/>
      <c r="F186" s="673"/>
      <c r="H186" s="659"/>
    </row>
    <row r="187" spans="2:8" x14ac:dyDescent="0.2">
      <c r="B187" s="673"/>
      <c r="C187" s="673"/>
      <c r="D187" s="673"/>
      <c r="E187" s="673"/>
      <c r="F187" s="673"/>
      <c r="H187" s="659"/>
    </row>
    <row r="188" spans="2:8" x14ac:dyDescent="0.2">
      <c r="B188" s="673"/>
      <c r="C188" s="673"/>
      <c r="D188" s="673"/>
      <c r="E188" s="673"/>
      <c r="F188" s="673"/>
      <c r="H188" s="659"/>
    </row>
    <row r="189" spans="2:8" x14ac:dyDescent="0.2">
      <c r="B189" s="673"/>
      <c r="C189" s="673"/>
      <c r="D189" s="673"/>
      <c r="E189" s="673"/>
      <c r="F189" s="673"/>
      <c r="H189" s="659"/>
    </row>
    <row r="190" spans="2:8" x14ac:dyDescent="0.2">
      <c r="B190" s="673"/>
      <c r="C190" s="673"/>
      <c r="D190" s="673"/>
      <c r="E190" s="673"/>
      <c r="F190" s="673"/>
      <c r="H190" s="659"/>
    </row>
    <row r="191" spans="2:8" x14ac:dyDescent="0.2">
      <c r="B191" s="673"/>
      <c r="C191" s="673"/>
      <c r="D191" s="673"/>
      <c r="E191" s="673"/>
      <c r="F191" s="673"/>
      <c r="H191" s="659"/>
    </row>
    <row r="192" spans="2:8" x14ac:dyDescent="0.2">
      <c r="B192" s="673"/>
      <c r="C192" s="673"/>
      <c r="D192" s="673"/>
      <c r="E192" s="673"/>
      <c r="F192" s="673"/>
      <c r="H192" s="659"/>
    </row>
    <row r="193" spans="2:8" x14ac:dyDescent="0.2">
      <c r="B193" s="673"/>
      <c r="C193" s="673"/>
      <c r="D193" s="673"/>
      <c r="E193" s="673"/>
      <c r="F193" s="673"/>
      <c r="H193" s="659"/>
    </row>
    <row r="194" spans="2:8" x14ac:dyDescent="0.2">
      <c r="B194" s="673"/>
      <c r="C194" s="673"/>
      <c r="D194" s="673"/>
      <c r="E194" s="673"/>
      <c r="F194" s="673"/>
      <c r="H194" s="659"/>
    </row>
    <row r="195" spans="2:8" x14ac:dyDescent="0.2">
      <c r="B195" s="673"/>
      <c r="C195" s="673"/>
      <c r="D195" s="673"/>
      <c r="E195" s="673"/>
      <c r="F195" s="673"/>
      <c r="H195" s="659"/>
    </row>
    <row r="196" spans="2:8" x14ac:dyDescent="0.2">
      <c r="B196" s="673"/>
      <c r="C196" s="673"/>
      <c r="D196" s="673"/>
      <c r="E196" s="673"/>
      <c r="F196" s="673"/>
      <c r="H196" s="659"/>
    </row>
    <row r="197" spans="2:8" x14ac:dyDescent="0.2">
      <c r="B197" s="673"/>
      <c r="C197" s="673"/>
      <c r="D197" s="673"/>
      <c r="E197" s="673"/>
      <c r="F197" s="673"/>
      <c r="H197" s="659"/>
    </row>
    <row r="198" spans="2:8" x14ac:dyDescent="0.2">
      <c r="B198" s="673"/>
      <c r="C198" s="673"/>
      <c r="D198" s="673"/>
      <c r="E198" s="673"/>
      <c r="F198" s="673"/>
      <c r="H198" s="659"/>
    </row>
    <row r="199" spans="2:8" x14ac:dyDescent="0.2">
      <c r="B199" s="673"/>
      <c r="C199" s="673"/>
      <c r="D199" s="673"/>
      <c r="E199" s="673"/>
      <c r="F199" s="673"/>
      <c r="H199" s="659"/>
    </row>
    <row r="200" spans="2:8" x14ac:dyDescent="0.2">
      <c r="B200" s="673"/>
      <c r="C200" s="673"/>
      <c r="D200" s="673"/>
      <c r="E200" s="673"/>
      <c r="F200" s="673"/>
      <c r="H200" s="659"/>
    </row>
    <row r="201" spans="2:8" x14ac:dyDescent="0.2">
      <c r="B201" s="673"/>
      <c r="C201" s="673"/>
      <c r="D201" s="673"/>
      <c r="E201" s="673"/>
      <c r="F201" s="673"/>
      <c r="H201" s="659"/>
    </row>
    <row r="202" spans="2:8" x14ac:dyDescent="0.2">
      <c r="B202" s="673"/>
      <c r="C202" s="673"/>
      <c r="D202" s="673"/>
      <c r="E202" s="673"/>
      <c r="F202" s="673"/>
      <c r="H202" s="659"/>
    </row>
    <row r="203" spans="2:8" x14ac:dyDescent="0.2">
      <c r="B203" s="673"/>
      <c r="C203" s="673"/>
      <c r="D203" s="673"/>
      <c r="E203" s="673"/>
      <c r="F203" s="673"/>
      <c r="H203" s="659"/>
    </row>
    <row r="204" spans="2:8" x14ac:dyDescent="0.2">
      <c r="B204" s="673"/>
      <c r="C204" s="673"/>
      <c r="D204" s="673"/>
      <c r="E204" s="673"/>
      <c r="F204" s="673"/>
      <c r="H204" s="659"/>
    </row>
    <row r="205" spans="2:8" x14ac:dyDescent="0.2">
      <c r="B205" s="673"/>
      <c r="C205" s="673"/>
      <c r="D205" s="673"/>
      <c r="E205" s="673"/>
      <c r="F205" s="673"/>
      <c r="H205" s="659"/>
    </row>
    <row r="206" spans="2:8" x14ac:dyDescent="0.2">
      <c r="B206" s="673"/>
      <c r="C206" s="673"/>
      <c r="D206" s="673"/>
      <c r="E206" s="673"/>
      <c r="F206" s="673"/>
      <c r="H206" s="659"/>
    </row>
    <row r="207" spans="2:8" x14ac:dyDescent="0.2">
      <c r="B207" s="673"/>
      <c r="C207" s="673"/>
      <c r="D207" s="673"/>
      <c r="E207" s="673"/>
      <c r="F207" s="673"/>
      <c r="H207" s="659"/>
    </row>
    <row r="208" spans="2:8" x14ac:dyDescent="0.2">
      <c r="B208" s="673"/>
      <c r="C208" s="673"/>
      <c r="D208" s="673"/>
      <c r="E208" s="673"/>
      <c r="F208" s="673"/>
      <c r="H208" s="659"/>
    </row>
    <row r="209" spans="2:8" x14ac:dyDescent="0.2">
      <c r="B209" s="673"/>
      <c r="C209" s="673"/>
      <c r="D209" s="673"/>
      <c r="E209" s="673"/>
      <c r="F209" s="673"/>
      <c r="H209" s="659"/>
    </row>
    <row r="210" spans="2:8" x14ac:dyDescent="0.2">
      <c r="B210" s="673"/>
      <c r="C210" s="673"/>
      <c r="D210" s="673"/>
      <c r="E210" s="673"/>
      <c r="F210" s="673"/>
      <c r="H210" s="659"/>
    </row>
    <row r="211" spans="2:8" x14ac:dyDescent="0.2">
      <c r="B211" s="673"/>
      <c r="C211" s="673"/>
      <c r="D211" s="673"/>
      <c r="E211" s="673"/>
      <c r="F211" s="673"/>
      <c r="H211" s="659"/>
    </row>
    <row r="212" spans="2:8" x14ac:dyDescent="0.2">
      <c r="B212" s="673"/>
      <c r="C212" s="673"/>
      <c r="D212" s="673"/>
      <c r="E212" s="673"/>
      <c r="F212" s="673"/>
      <c r="H212" s="659"/>
    </row>
    <row r="213" spans="2:8" x14ac:dyDescent="0.2">
      <c r="B213" s="673"/>
      <c r="C213" s="673"/>
      <c r="D213" s="673"/>
      <c r="E213" s="673"/>
      <c r="F213" s="673"/>
      <c r="H213" s="659"/>
    </row>
    <row r="214" spans="2:8" x14ac:dyDescent="0.2">
      <c r="B214" s="673"/>
      <c r="C214" s="673"/>
      <c r="D214" s="673"/>
      <c r="E214" s="673"/>
      <c r="F214" s="673"/>
      <c r="H214" s="659"/>
    </row>
    <row r="215" spans="2:8" x14ac:dyDescent="0.2">
      <c r="B215" s="673"/>
      <c r="C215" s="673"/>
      <c r="D215" s="673"/>
      <c r="E215" s="673"/>
      <c r="F215" s="673"/>
      <c r="H215" s="659"/>
    </row>
    <row r="216" spans="2:8" x14ac:dyDescent="0.2">
      <c r="B216" s="673"/>
      <c r="C216" s="673"/>
      <c r="D216" s="673"/>
      <c r="E216" s="673"/>
      <c r="F216" s="673"/>
      <c r="H216" s="659"/>
    </row>
    <row r="217" spans="2:8" x14ac:dyDescent="0.2">
      <c r="B217" s="673"/>
      <c r="C217" s="673"/>
      <c r="D217" s="673"/>
      <c r="E217" s="673"/>
      <c r="F217" s="673"/>
      <c r="H217" s="659"/>
    </row>
    <row r="218" spans="2:8" x14ac:dyDescent="0.2">
      <c r="B218" s="673"/>
      <c r="C218" s="673"/>
      <c r="D218" s="673"/>
      <c r="E218" s="673"/>
      <c r="F218" s="673"/>
      <c r="H218" s="659"/>
    </row>
    <row r="219" spans="2:8" x14ac:dyDescent="0.2">
      <c r="B219" s="673"/>
      <c r="C219" s="673"/>
      <c r="D219" s="673"/>
      <c r="E219" s="673"/>
      <c r="F219" s="673"/>
      <c r="H219" s="659"/>
    </row>
    <row r="220" spans="2:8" x14ac:dyDescent="0.2">
      <c r="B220" s="673"/>
      <c r="C220" s="673"/>
      <c r="D220" s="673"/>
      <c r="E220" s="673"/>
      <c r="F220" s="673"/>
      <c r="H220" s="659"/>
    </row>
    <row r="221" spans="2:8" x14ac:dyDescent="0.2">
      <c r="B221" s="673"/>
      <c r="C221" s="673"/>
      <c r="D221" s="673"/>
      <c r="E221" s="673"/>
      <c r="F221" s="673"/>
      <c r="H221" s="659"/>
    </row>
    <row r="222" spans="2:8" x14ac:dyDescent="0.2">
      <c r="B222" s="673"/>
      <c r="C222" s="673"/>
      <c r="D222" s="673"/>
      <c r="E222" s="673"/>
      <c r="F222" s="673"/>
      <c r="H222" s="659"/>
    </row>
    <row r="223" spans="2:8" x14ac:dyDescent="0.2">
      <c r="B223" s="673"/>
      <c r="C223" s="673"/>
      <c r="D223" s="673"/>
      <c r="E223" s="673"/>
      <c r="F223" s="673"/>
      <c r="H223" s="659"/>
    </row>
    <row r="224" spans="2:8" x14ac:dyDescent="0.2">
      <c r="B224" s="673"/>
      <c r="C224" s="673"/>
      <c r="D224" s="673"/>
      <c r="E224" s="673"/>
      <c r="F224" s="673"/>
      <c r="H224" s="659"/>
    </row>
    <row r="225" spans="2:8" x14ac:dyDescent="0.2">
      <c r="B225" s="673"/>
      <c r="C225" s="673"/>
      <c r="D225" s="673"/>
      <c r="E225" s="673"/>
      <c r="F225" s="673"/>
      <c r="H225" s="659"/>
    </row>
    <row r="226" spans="2:8" x14ac:dyDescent="0.2">
      <c r="B226" s="673"/>
      <c r="C226" s="673"/>
      <c r="D226" s="673"/>
      <c r="E226" s="673"/>
      <c r="F226" s="673"/>
      <c r="H226" s="659"/>
    </row>
    <row r="227" spans="2:8" x14ac:dyDescent="0.2">
      <c r="B227" s="673"/>
      <c r="C227" s="673"/>
      <c r="D227" s="673"/>
      <c r="E227" s="673"/>
      <c r="F227" s="673"/>
      <c r="H227" s="659"/>
    </row>
    <row r="228" spans="2:8" x14ac:dyDescent="0.2">
      <c r="B228" s="673"/>
      <c r="C228" s="673"/>
      <c r="D228" s="673"/>
      <c r="E228" s="673"/>
      <c r="F228" s="673"/>
      <c r="H228" s="659"/>
    </row>
    <row r="229" spans="2:8" x14ac:dyDescent="0.2">
      <c r="B229" s="673"/>
      <c r="C229" s="673"/>
      <c r="D229" s="673"/>
      <c r="E229" s="673"/>
      <c r="F229" s="673"/>
      <c r="H229" s="659"/>
    </row>
    <row r="230" spans="2:8" x14ac:dyDescent="0.2">
      <c r="B230" s="673"/>
      <c r="C230" s="673"/>
      <c r="D230" s="673"/>
      <c r="E230" s="673"/>
      <c r="F230" s="673"/>
      <c r="H230" s="659"/>
    </row>
    <row r="231" spans="2:8" x14ac:dyDescent="0.2">
      <c r="B231" s="673"/>
      <c r="C231" s="673"/>
      <c r="D231" s="673"/>
      <c r="E231" s="673"/>
      <c r="F231" s="673"/>
      <c r="H231" s="659"/>
    </row>
    <row r="232" spans="2:8" x14ac:dyDescent="0.2">
      <c r="B232" s="673"/>
      <c r="C232" s="673"/>
      <c r="D232" s="673"/>
      <c r="E232" s="673"/>
      <c r="F232" s="673"/>
      <c r="H232" s="659"/>
    </row>
    <row r="233" spans="2:8" x14ac:dyDescent="0.2">
      <c r="B233" s="673"/>
      <c r="C233" s="673"/>
      <c r="D233" s="673"/>
      <c r="E233" s="673"/>
      <c r="F233" s="673"/>
      <c r="H233" s="659"/>
    </row>
    <row r="234" spans="2:8" x14ac:dyDescent="0.2">
      <c r="B234" s="673"/>
      <c r="C234" s="673"/>
      <c r="D234" s="673"/>
      <c r="E234" s="673"/>
      <c r="F234" s="673"/>
      <c r="H234" s="659"/>
    </row>
    <row r="235" spans="2:8" x14ac:dyDescent="0.2">
      <c r="B235" s="673"/>
      <c r="C235" s="673"/>
      <c r="D235" s="673"/>
      <c r="E235" s="673"/>
      <c r="F235" s="673"/>
      <c r="H235" s="659"/>
    </row>
    <row r="236" spans="2:8" x14ac:dyDescent="0.2">
      <c r="B236" s="673"/>
      <c r="C236" s="673"/>
      <c r="D236" s="673"/>
      <c r="E236" s="673"/>
      <c r="F236" s="673"/>
      <c r="H236" s="659"/>
    </row>
    <row r="237" spans="2:8" x14ac:dyDescent="0.2">
      <c r="B237" s="673"/>
      <c r="C237" s="673"/>
      <c r="D237" s="673"/>
      <c r="E237" s="673"/>
      <c r="F237" s="673"/>
      <c r="H237" s="659"/>
    </row>
    <row r="238" spans="2:8" x14ac:dyDescent="0.2">
      <c r="B238" s="673"/>
      <c r="C238" s="673"/>
      <c r="D238" s="673"/>
      <c r="E238" s="673"/>
      <c r="F238" s="673"/>
      <c r="H238" s="659"/>
    </row>
    <row r="239" spans="2:8" x14ac:dyDescent="0.2">
      <c r="B239" s="673"/>
      <c r="C239" s="673"/>
      <c r="D239" s="673"/>
      <c r="E239" s="673"/>
      <c r="F239" s="673"/>
      <c r="H239" s="659"/>
    </row>
    <row r="240" spans="2:8" x14ac:dyDescent="0.2">
      <c r="B240" s="673"/>
      <c r="C240" s="673"/>
      <c r="D240" s="673"/>
      <c r="E240" s="673"/>
      <c r="F240" s="673"/>
      <c r="H240" s="659"/>
    </row>
    <row r="241" spans="2:8" x14ac:dyDescent="0.2">
      <c r="B241" s="673"/>
      <c r="C241" s="673"/>
      <c r="D241" s="673"/>
      <c r="E241" s="673"/>
      <c r="F241" s="673"/>
      <c r="H241" s="659"/>
    </row>
    <row r="242" spans="2:8" x14ac:dyDescent="0.2">
      <c r="B242" s="673"/>
      <c r="C242" s="673"/>
      <c r="D242" s="673"/>
      <c r="E242" s="673"/>
      <c r="F242" s="673"/>
      <c r="H242" s="659"/>
    </row>
    <row r="243" spans="2:8" x14ac:dyDescent="0.2">
      <c r="B243" s="673"/>
      <c r="C243" s="673"/>
      <c r="D243" s="673"/>
      <c r="E243" s="673"/>
      <c r="F243" s="673"/>
      <c r="H243" s="659"/>
    </row>
    <row r="244" spans="2:8" x14ac:dyDescent="0.2">
      <c r="B244" s="673"/>
      <c r="C244" s="673"/>
      <c r="D244" s="673"/>
      <c r="E244" s="673"/>
      <c r="F244" s="673"/>
      <c r="H244" s="659"/>
    </row>
    <row r="245" spans="2:8" x14ac:dyDescent="0.2">
      <c r="B245" s="673"/>
      <c r="C245" s="673"/>
      <c r="D245" s="673"/>
      <c r="E245" s="673"/>
      <c r="F245" s="673"/>
      <c r="H245" s="659"/>
    </row>
    <row r="246" spans="2:8" x14ac:dyDescent="0.2">
      <c r="B246" s="673"/>
      <c r="C246" s="673"/>
      <c r="D246" s="673"/>
      <c r="E246" s="673"/>
      <c r="F246" s="673"/>
      <c r="H246" s="659"/>
    </row>
    <row r="247" spans="2:8" x14ac:dyDescent="0.2">
      <c r="B247" s="673"/>
      <c r="C247" s="673"/>
      <c r="D247" s="673"/>
      <c r="E247" s="673"/>
      <c r="F247" s="673"/>
      <c r="H247" s="659"/>
    </row>
    <row r="248" spans="2:8" x14ac:dyDescent="0.2">
      <c r="B248" s="673"/>
      <c r="C248" s="673"/>
      <c r="D248" s="673"/>
      <c r="E248" s="673"/>
      <c r="F248" s="673"/>
      <c r="H248" s="659"/>
    </row>
    <row r="249" spans="2:8" x14ac:dyDescent="0.2">
      <c r="B249" s="673"/>
      <c r="C249" s="673"/>
      <c r="D249" s="673"/>
      <c r="E249" s="673"/>
      <c r="F249" s="673"/>
      <c r="H249" s="659"/>
    </row>
    <row r="250" spans="2:8" x14ac:dyDescent="0.2">
      <c r="B250" s="673"/>
      <c r="C250" s="673"/>
      <c r="D250" s="673"/>
      <c r="E250" s="673"/>
      <c r="F250" s="673"/>
      <c r="H250" s="659"/>
    </row>
    <row r="251" spans="2:8" x14ac:dyDescent="0.2">
      <c r="B251" s="673"/>
      <c r="C251" s="673"/>
      <c r="D251" s="673"/>
      <c r="E251" s="673"/>
      <c r="F251" s="673"/>
      <c r="H251" s="659"/>
    </row>
    <row r="252" spans="2:8" x14ac:dyDescent="0.2">
      <c r="B252" s="673"/>
      <c r="C252" s="673"/>
      <c r="D252" s="673"/>
      <c r="E252" s="673"/>
      <c r="F252" s="673"/>
      <c r="H252" s="659"/>
    </row>
    <row r="253" spans="2:8" x14ac:dyDescent="0.2">
      <c r="B253" s="673"/>
      <c r="C253" s="673"/>
      <c r="D253" s="673"/>
      <c r="E253" s="673"/>
      <c r="F253" s="673"/>
      <c r="H253" s="659"/>
    </row>
    <row r="254" spans="2:8" x14ac:dyDescent="0.2">
      <c r="B254" s="673"/>
      <c r="C254" s="673"/>
      <c r="D254" s="673"/>
      <c r="E254" s="673"/>
      <c r="F254" s="673"/>
      <c r="H254" s="659"/>
    </row>
    <row r="255" spans="2:8" x14ac:dyDescent="0.2">
      <c r="B255" s="673"/>
      <c r="C255" s="673"/>
      <c r="D255" s="673"/>
      <c r="E255" s="673"/>
      <c r="F255" s="673"/>
      <c r="H255" s="659"/>
    </row>
    <row r="256" spans="2:8" x14ac:dyDescent="0.2">
      <c r="B256" s="673"/>
      <c r="C256" s="673"/>
      <c r="D256" s="673"/>
      <c r="E256" s="673"/>
      <c r="F256" s="673"/>
      <c r="H256" s="659"/>
    </row>
    <row r="257" spans="2:8" x14ac:dyDescent="0.2">
      <c r="B257" s="673"/>
      <c r="C257" s="673"/>
      <c r="D257" s="673"/>
      <c r="E257" s="673"/>
      <c r="F257" s="673"/>
      <c r="H257" s="659"/>
    </row>
    <row r="258" spans="2:8" x14ac:dyDescent="0.2">
      <c r="B258" s="673"/>
      <c r="C258" s="673"/>
      <c r="D258" s="673"/>
      <c r="E258" s="673"/>
      <c r="F258" s="673"/>
      <c r="H258" s="659"/>
    </row>
    <row r="259" spans="2:8" x14ac:dyDescent="0.2">
      <c r="B259" s="673"/>
      <c r="C259" s="673"/>
      <c r="D259" s="673"/>
      <c r="E259" s="673"/>
      <c r="F259" s="673"/>
      <c r="H259" s="659"/>
    </row>
    <row r="260" spans="2:8" x14ac:dyDescent="0.2">
      <c r="B260" s="673"/>
      <c r="C260" s="673"/>
      <c r="D260" s="673"/>
      <c r="E260" s="673"/>
      <c r="F260" s="673"/>
      <c r="H260" s="659"/>
    </row>
    <row r="261" spans="2:8" x14ac:dyDescent="0.2">
      <c r="B261" s="673"/>
      <c r="C261" s="673"/>
      <c r="D261" s="673"/>
      <c r="E261" s="673"/>
      <c r="F261" s="673"/>
      <c r="H261" s="659"/>
    </row>
    <row r="262" spans="2:8" x14ac:dyDescent="0.2">
      <c r="B262" s="673"/>
      <c r="C262" s="673"/>
      <c r="D262" s="673"/>
      <c r="E262" s="673"/>
      <c r="F262" s="673"/>
      <c r="H262" s="659"/>
    </row>
    <row r="263" spans="2:8" x14ac:dyDescent="0.2">
      <c r="B263" s="673"/>
      <c r="C263" s="673"/>
      <c r="D263" s="673"/>
      <c r="E263" s="673"/>
      <c r="F263" s="673"/>
      <c r="H263" s="659"/>
    </row>
    <row r="264" spans="2:8" x14ac:dyDescent="0.2">
      <c r="B264" s="673"/>
      <c r="C264" s="673"/>
      <c r="D264" s="673"/>
      <c r="E264" s="673"/>
      <c r="F264" s="673"/>
      <c r="H264" s="659"/>
    </row>
    <row r="265" spans="2:8" x14ac:dyDescent="0.2">
      <c r="B265" s="673"/>
      <c r="C265" s="673"/>
      <c r="D265" s="673"/>
      <c r="E265" s="673"/>
      <c r="F265" s="673"/>
      <c r="H265" s="659"/>
    </row>
    <row r="266" spans="2:8" x14ac:dyDescent="0.2">
      <c r="B266" s="673"/>
      <c r="C266" s="673"/>
      <c r="D266" s="673"/>
      <c r="E266" s="673"/>
      <c r="F266" s="673"/>
      <c r="H266" s="659"/>
    </row>
    <row r="267" spans="2:8" x14ac:dyDescent="0.2">
      <c r="B267" s="673"/>
      <c r="C267" s="673"/>
      <c r="D267" s="673"/>
      <c r="E267" s="673"/>
      <c r="F267" s="673"/>
      <c r="H267" s="659"/>
    </row>
    <row r="268" spans="2:8" x14ac:dyDescent="0.2">
      <c r="B268" s="673"/>
      <c r="C268" s="673"/>
      <c r="D268" s="673"/>
      <c r="E268" s="673"/>
      <c r="F268" s="673"/>
      <c r="H268" s="659"/>
    </row>
    <row r="269" spans="2:8" x14ac:dyDescent="0.2">
      <c r="B269" s="673"/>
      <c r="C269" s="673"/>
      <c r="D269" s="673"/>
      <c r="E269" s="673"/>
      <c r="F269" s="673"/>
      <c r="H269" s="659"/>
    </row>
    <row r="270" spans="2:8" x14ac:dyDescent="0.2">
      <c r="B270" s="673"/>
      <c r="C270" s="673"/>
      <c r="D270" s="673"/>
      <c r="E270" s="673"/>
      <c r="F270" s="673"/>
      <c r="H270" s="659"/>
    </row>
    <row r="271" spans="2:8" x14ac:dyDescent="0.2">
      <c r="B271" s="673"/>
      <c r="C271" s="673"/>
      <c r="D271" s="673"/>
      <c r="E271" s="673"/>
      <c r="F271" s="673"/>
      <c r="H271" s="659"/>
    </row>
    <row r="272" spans="2:8" x14ac:dyDescent="0.2">
      <c r="B272" s="673"/>
      <c r="C272" s="673"/>
      <c r="D272" s="673"/>
      <c r="E272" s="673"/>
      <c r="F272" s="673"/>
      <c r="H272" s="659"/>
    </row>
    <row r="273" spans="2:8" x14ac:dyDescent="0.2">
      <c r="B273" s="673"/>
      <c r="C273" s="673"/>
      <c r="D273" s="673"/>
      <c r="E273" s="673"/>
      <c r="F273" s="673"/>
      <c r="H273" s="659"/>
    </row>
    <row r="274" spans="2:8" x14ac:dyDescent="0.2">
      <c r="B274" s="673"/>
      <c r="C274" s="673"/>
      <c r="D274" s="673"/>
      <c r="E274" s="673"/>
      <c r="F274" s="673"/>
      <c r="H274" s="659"/>
    </row>
    <row r="275" spans="2:8" x14ac:dyDescent="0.2">
      <c r="B275" s="673"/>
      <c r="C275" s="673"/>
      <c r="D275" s="673"/>
      <c r="E275" s="673"/>
      <c r="F275" s="673"/>
      <c r="H275" s="659"/>
    </row>
    <row r="276" spans="2:8" x14ac:dyDescent="0.2">
      <c r="B276" s="673"/>
      <c r="C276" s="673"/>
      <c r="D276" s="673"/>
      <c r="E276" s="673"/>
      <c r="F276" s="673"/>
      <c r="H276" s="659"/>
    </row>
    <row r="277" spans="2:8" x14ac:dyDescent="0.2">
      <c r="B277" s="673"/>
      <c r="C277" s="673"/>
      <c r="D277" s="673"/>
      <c r="E277" s="673"/>
      <c r="F277" s="673"/>
      <c r="H277" s="659"/>
    </row>
    <row r="278" spans="2:8" x14ac:dyDescent="0.2">
      <c r="B278" s="673"/>
      <c r="C278" s="673"/>
      <c r="D278" s="673"/>
      <c r="E278" s="673"/>
      <c r="F278" s="673"/>
      <c r="H278" s="659"/>
    </row>
    <row r="279" spans="2:8" x14ac:dyDescent="0.2">
      <c r="B279" s="673"/>
      <c r="C279" s="673"/>
      <c r="D279" s="673"/>
      <c r="E279" s="673"/>
      <c r="F279" s="673"/>
      <c r="H279" s="659"/>
    </row>
    <row r="280" spans="2:8" x14ac:dyDescent="0.2">
      <c r="B280" s="673"/>
      <c r="C280" s="673"/>
      <c r="D280" s="673"/>
      <c r="E280" s="673"/>
      <c r="F280" s="673"/>
      <c r="H280" s="659"/>
    </row>
    <row r="281" spans="2:8" x14ac:dyDescent="0.2">
      <c r="B281" s="673"/>
      <c r="C281" s="673"/>
      <c r="D281" s="673"/>
      <c r="E281" s="673"/>
      <c r="F281" s="673"/>
      <c r="H281" s="659"/>
    </row>
    <row r="282" spans="2:8" x14ac:dyDescent="0.2">
      <c r="B282" s="673"/>
      <c r="C282" s="673"/>
      <c r="D282" s="673"/>
      <c r="E282" s="673"/>
      <c r="F282" s="673"/>
      <c r="H282" s="659"/>
    </row>
    <row r="283" spans="2:8" x14ac:dyDescent="0.2">
      <c r="B283" s="673"/>
      <c r="C283" s="673"/>
      <c r="D283" s="673"/>
      <c r="E283" s="673"/>
      <c r="F283" s="673"/>
      <c r="H283" s="659"/>
    </row>
    <row r="284" spans="2:8" x14ac:dyDescent="0.2">
      <c r="B284" s="673"/>
      <c r="C284" s="673"/>
      <c r="D284" s="673"/>
      <c r="E284" s="673"/>
      <c r="F284" s="673"/>
      <c r="H284" s="659"/>
    </row>
    <row r="285" spans="2:8" x14ac:dyDescent="0.2">
      <c r="B285" s="673"/>
      <c r="C285" s="673"/>
      <c r="D285" s="673"/>
      <c r="E285" s="673"/>
      <c r="F285" s="673"/>
      <c r="H285" s="659"/>
    </row>
    <row r="286" spans="2:8" x14ac:dyDescent="0.2">
      <c r="B286" s="673"/>
      <c r="C286" s="673"/>
      <c r="D286" s="673"/>
      <c r="E286" s="673"/>
      <c r="F286" s="673"/>
      <c r="H286" s="659"/>
    </row>
    <row r="287" spans="2:8" x14ac:dyDescent="0.2">
      <c r="B287" s="673"/>
      <c r="C287" s="673"/>
      <c r="D287" s="673"/>
      <c r="E287" s="673"/>
      <c r="F287" s="673"/>
      <c r="H287" s="659"/>
    </row>
    <row r="288" spans="2:8" x14ac:dyDescent="0.2">
      <c r="B288" s="673"/>
      <c r="C288" s="673"/>
      <c r="D288" s="673"/>
      <c r="E288" s="673"/>
      <c r="F288" s="673"/>
      <c r="H288" s="659"/>
    </row>
    <row r="289" spans="2:8" x14ac:dyDescent="0.2">
      <c r="B289" s="673"/>
      <c r="C289" s="673"/>
      <c r="D289" s="673"/>
      <c r="E289" s="673"/>
      <c r="F289" s="673"/>
      <c r="H289" s="659"/>
    </row>
    <row r="290" spans="2:8" x14ac:dyDescent="0.2">
      <c r="B290" s="673"/>
      <c r="C290" s="673"/>
      <c r="D290" s="673"/>
      <c r="E290" s="673"/>
      <c r="F290" s="673"/>
      <c r="H290" s="659"/>
    </row>
    <row r="291" spans="2:8" x14ac:dyDescent="0.2">
      <c r="B291" s="673"/>
      <c r="C291" s="673"/>
      <c r="D291" s="673"/>
      <c r="E291" s="673"/>
      <c r="F291" s="673"/>
      <c r="H291" s="659"/>
    </row>
    <row r="292" spans="2:8" x14ac:dyDescent="0.2">
      <c r="B292" s="673"/>
      <c r="C292" s="673"/>
      <c r="D292" s="673"/>
      <c r="E292" s="673"/>
      <c r="F292" s="673"/>
      <c r="H292" s="659"/>
    </row>
    <row r="293" spans="2:8" x14ac:dyDescent="0.2">
      <c r="B293" s="673"/>
      <c r="C293" s="673"/>
      <c r="D293" s="673"/>
      <c r="E293" s="673"/>
      <c r="F293" s="673"/>
      <c r="H293" s="659"/>
    </row>
    <row r="294" spans="2:8" x14ac:dyDescent="0.2">
      <c r="B294" s="673"/>
      <c r="C294" s="673"/>
      <c r="D294" s="673"/>
      <c r="E294" s="673"/>
      <c r="F294" s="673"/>
      <c r="H294" s="659"/>
    </row>
    <row r="295" spans="2:8" x14ac:dyDescent="0.2">
      <c r="B295" s="673"/>
      <c r="C295" s="673"/>
      <c r="D295" s="673"/>
      <c r="E295" s="673"/>
      <c r="F295" s="673"/>
      <c r="H295" s="659"/>
    </row>
    <row r="296" spans="2:8" x14ac:dyDescent="0.2">
      <c r="B296" s="673"/>
      <c r="C296" s="673"/>
      <c r="D296" s="673"/>
      <c r="E296" s="673"/>
      <c r="F296" s="673"/>
      <c r="H296" s="659"/>
    </row>
    <row r="297" spans="2:8" x14ac:dyDescent="0.2">
      <c r="B297" s="673"/>
      <c r="C297" s="673"/>
      <c r="D297" s="673"/>
      <c r="E297" s="673"/>
      <c r="F297" s="673"/>
      <c r="H297" s="659"/>
    </row>
    <row r="298" spans="2:8" x14ac:dyDescent="0.2">
      <c r="B298" s="673"/>
      <c r="C298" s="673"/>
      <c r="D298" s="673"/>
      <c r="E298" s="673"/>
      <c r="F298" s="673"/>
      <c r="H298" s="659"/>
    </row>
    <row r="299" spans="2:8" x14ac:dyDescent="0.2">
      <c r="B299" s="673"/>
      <c r="C299" s="673"/>
      <c r="D299" s="673"/>
      <c r="E299" s="673"/>
      <c r="F299" s="673"/>
      <c r="H299" s="659"/>
    </row>
    <row r="300" spans="2:8" x14ac:dyDescent="0.2">
      <c r="B300" s="673"/>
      <c r="C300" s="673"/>
      <c r="D300" s="673"/>
      <c r="E300" s="673"/>
      <c r="F300" s="673"/>
      <c r="H300" s="659"/>
    </row>
    <row r="301" spans="2:8" x14ac:dyDescent="0.2">
      <c r="B301" s="673"/>
      <c r="C301" s="673"/>
      <c r="D301" s="673"/>
      <c r="E301" s="673"/>
      <c r="F301" s="673"/>
      <c r="H301" s="659"/>
    </row>
    <row r="302" spans="2:8" x14ac:dyDescent="0.2">
      <c r="B302" s="673"/>
      <c r="C302" s="673"/>
      <c r="D302" s="673"/>
      <c r="E302" s="673"/>
      <c r="F302" s="673"/>
      <c r="H302" s="659"/>
    </row>
    <row r="303" spans="2:8" x14ac:dyDescent="0.2">
      <c r="B303" s="673"/>
      <c r="C303" s="673"/>
      <c r="D303" s="673"/>
      <c r="E303" s="673"/>
      <c r="F303" s="673"/>
      <c r="H303" s="659"/>
    </row>
    <row r="304" spans="2:8" x14ac:dyDescent="0.2">
      <c r="B304" s="673"/>
      <c r="C304" s="673"/>
      <c r="D304" s="673"/>
      <c r="E304" s="673"/>
      <c r="F304" s="673"/>
      <c r="H304" s="659"/>
    </row>
    <row r="305" spans="2:8" x14ac:dyDescent="0.2">
      <c r="B305" s="673"/>
      <c r="C305" s="673"/>
      <c r="D305" s="673"/>
      <c r="E305" s="673"/>
      <c r="F305" s="673"/>
      <c r="H305" s="659"/>
    </row>
    <row r="306" spans="2:8" x14ac:dyDescent="0.2">
      <c r="B306" s="673"/>
      <c r="C306" s="673"/>
      <c r="D306" s="673"/>
      <c r="E306" s="673"/>
      <c r="F306" s="673"/>
      <c r="H306" s="659"/>
    </row>
    <row r="307" spans="2:8" x14ac:dyDescent="0.2">
      <c r="B307" s="673"/>
      <c r="C307" s="673"/>
      <c r="D307" s="673"/>
      <c r="E307" s="673"/>
      <c r="F307" s="673"/>
      <c r="H307" s="659"/>
    </row>
    <row r="308" spans="2:8" x14ac:dyDescent="0.2">
      <c r="B308" s="673"/>
      <c r="C308" s="673"/>
      <c r="D308" s="673"/>
      <c r="E308" s="673"/>
      <c r="F308" s="673"/>
      <c r="H308" s="659"/>
    </row>
    <row r="309" spans="2:8" x14ac:dyDescent="0.2">
      <c r="B309" s="673"/>
      <c r="C309" s="673"/>
      <c r="D309" s="673"/>
      <c r="E309" s="673"/>
      <c r="F309" s="673"/>
      <c r="H309" s="659"/>
    </row>
    <row r="310" spans="2:8" x14ac:dyDescent="0.2">
      <c r="B310" s="673"/>
      <c r="C310" s="673"/>
      <c r="D310" s="673"/>
      <c r="E310" s="673"/>
      <c r="F310" s="673"/>
      <c r="H310" s="659"/>
    </row>
    <row r="311" spans="2:8" x14ac:dyDescent="0.2">
      <c r="B311" s="673"/>
      <c r="C311" s="673"/>
      <c r="D311" s="673"/>
      <c r="E311" s="673"/>
      <c r="F311" s="673"/>
      <c r="H311" s="659"/>
    </row>
    <row r="312" spans="2:8" x14ac:dyDescent="0.2">
      <c r="B312" s="673"/>
      <c r="C312" s="673"/>
      <c r="D312" s="673"/>
      <c r="E312" s="673"/>
      <c r="F312" s="673"/>
      <c r="H312" s="659"/>
    </row>
    <row r="313" spans="2:8" x14ac:dyDescent="0.2">
      <c r="B313" s="673"/>
      <c r="C313" s="673"/>
      <c r="D313" s="673"/>
      <c r="E313" s="673"/>
      <c r="F313" s="673"/>
      <c r="H313" s="659"/>
    </row>
    <row r="314" spans="2:8" x14ac:dyDescent="0.2">
      <c r="B314" s="673"/>
      <c r="C314" s="673"/>
      <c r="D314" s="673"/>
      <c r="E314" s="673"/>
      <c r="F314" s="673"/>
      <c r="H314" s="659"/>
    </row>
    <row r="315" spans="2:8" x14ac:dyDescent="0.2">
      <c r="B315" s="673"/>
      <c r="C315" s="673"/>
      <c r="D315" s="673"/>
      <c r="E315" s="673"/>
      <c r="F315" s="673"/>
      <c r="H315" s="659"/>
    </row>
    <row r="316" spans="2:8" x14ac:dyDescent="0.2">
      <c r="B316" s="673"/>
      <c r="C316" s="673"/>
      <c r="D316" s="673"/>
      <c r="E316" s="673"/>
      <c r="F316" s="673"/>
      <c r="H316" s="659"/>
    </row>
    <row r="317" spans="2:8" x14ac:dyDescent="0.2">
      <c r="B317" s="673"/>
      <c r="C317" s="673"/>
      <c r="D317" s="673"/>
      <c r="E317" s="673"/>
      <c r="F317" s="673"/>
      <c r="H317" s="659"/>
    </row>
    <row r="318" spans="2:8" x14ac:dyDescent="0.2">
      <c r="B318" s="673"/>
      <c r="C318" s="673"/>
      <c r="D318" s="673"/>
      <c r="E318" s="673"/>
      <c r="F318" s="673"/>
      <c r="H318" s="659"/>
    </row>
    <row r="319" spans="2:8" x14ac:dyDescent="0.2">
      <c r="B319" s="673"/>
      <c r="C319" s="673"/>
      <c r="D319" s="673"/>
      <c r="E319" s="673"/>
      <c r="F319" s="673"/>
      <c r="H319" s="659"/>
    </row>
    <row r="320" spans="2:8" x14ac:dyDescent="0.2">
      <c r="B320" s="673"/>
      <c r="C320" s="673"/>
      <c r="D320" s="673"/>
      <c r="E320" s="673"/>
      <c r="F320" s="673"/>
      <c r="H320" s="659"/>
    </row>
    <row r="321" spans="2:8" x14ac:dyDescent="0.2">
      <c r="B321" s="673"/>
      <c r="C321" s="673"/>
      <c r="D321" s="673"/>
      <c r="E321" s="673"/>
      <c r="F321" s="673"/>
      <c r="H321" s="659"/>
    </row>
    <row r="322" spans="2:8" x14ac:dyDescent="0.2">
      <c r="B322" s="673"/>
      <c r="C322" s="673"/>
      <c r="D322" s="673"/>
      <c r="E322" s="673"/>
      <c r="F322" s="673"/>
      <c r="H322" s="659"/>
    </row>
    <row r="323" spans="2:8" x14ac:dyDescent="0.2">
      <c r="B323" s="673"/>
      <c r="C323" s="673"/>
      <c r="D323" s="673"/>
      <c r="E323" s="673"/>
      <c r="F323" s="673"/>
      <c r="H323" s="659"/>
    </row>
    <row r="324" spans="2:8" x14ac:dyDescent="0.2">
      <c r="B324" s="673"/>
      <c r="C324" s="673"/>
      <c r="D324" s="673"/>
      <c r="E324" s="673"/>
      <c r="F324" s="673"/>
      <c r="H324" s="659"/>
    </row>
    <row r="325" spans="2:8" x14ac:dyDescent="0.2">
      <c r="B325" s="673"/>
      <c r="C325" s="673"/>
      <c r="D325" s="673"/>
      <c r="E325" s="673"/>
      <c r="F325" s="673"/>
      <c r="H325" s="659"/>
    </row>
    <row r="326" spans="2:8" x14ac:dyDescent="0.2">
      <c r="B326" s="673"/>
      <c r="C326" s="673"/>
      <c r="D326" s="673"/>
      <c r="E326" s="673"/>
      <c r="F326" s="673"/>
      <c r="H326" s="659"/>
    </row>
    <row r="327" spans="2:8" x14ac:dyDescent="0.2">
      <c r="B327" s="673"/>
      <c r="C327" s="673"/>
      <c r="D327" s="673"/>
      <c r="E327" s="673"/>
      <c r="F327" s="673"/>
      <c r="H327" s="659"/>
    </row>
    <row r="328" spans="2:8" x14ac:dyDescent="0.2">
      <c r="B328" s="673"/>
      <c r="C328" s="673"/>
      <c r="D328" s="673"/>
      <c r="E328" s="673"/>
      <c r="F328" s="673"/>
      <c r="H328" s="659"/>
    </row>
    <row r="329" spans="2:8" x14ac:dyDescent="0.2">
      <c r="B329" s="673"/>
      <c r="C329" s="673"/>
      <c r="D329" s="673"/>
      <c r="E329" s="673"/>
      <c r="F329" s="673"/>
      <c r="H329" s="659"/>
    </row>
    <row r="330" spans="2:8" x14ac:dyDescent="0.2">
      <c r="B330" s="673"/>
      <c r="C330" s="673"/>
      <c r="D330" s="673"/>
      <c r="E330" s="673"/>
      <c r="F330" s="673"/>
      <c r="H330" s="659"/>
    </row>
    <row r="331" spans="2:8" x14ac:dyDescent="0.2">
      <c r="B331" s="673"/>
      <c r="C331" s="673"/>
      <c r="D331" s="673"/>
      <c r="E331" s="673"/>
      <c r="F331" s="673"/>
      <c r="H331" s="659"/>
    </row>
    <row r="332" spans="2:8" x14ac:dyDescent="0.2">
      <c r="B332" s="673"/>
      <c r="C332" s="673"/>
      <c r="D332" s="673"/>
      <c r="E332" s="673"/>
      <c r="F332" s="673"/>
      <c r="H332" s="659"/>
    </row>
    <row r="333" spans="2:8" x14ac:dyDescent="0.2">
      <c r="B333" s="673"/>
      <c r="C333" s="673"/>
      <c r="D333" s="673"/>
      <c r="E333" s="673"/>
      <c r="F333" s="673"/>
      <c r="H333" s="659"/>
    </row>
    <row r="334" spans="2:8" x14ac:dyDescent="0.2">
      <c r="B334" s="673"/>
      <c r="C334" s="673"/>
      <c r="D334" s="673"/>
      <c r="E334" s="673"/>
      <c r="F334" s="673"/>
      <c r="H334" s="659"/>
    </row>
    <row r="335" spans="2:8" x14ac:dyDescent="0.2">
      <c r="B335" s="673"/>
      <c r="C335" s="673"/>
      <c r="D335" s="673"/>
      <c r="E335" s="673"/>
      <c r="F335" s="673"/>
      <c r="H335" s="659"/>
    </row>
    <row r="336" spans="2:8" x14ac:dyDescent="0.2">
      <c r="B336" s="673"/>
      <c r="C336" s="673"/>
      <c r="D336" s="673"/>
      <c r="E336" s="673"/>
      <c r="F336" s="673"/>
      <c r="H336" s="659"/>
    </row>
    <row r="337" spans="2:8" x14ac:dyDescent="0.2">
      <c r="B337" s="673"/>
      <c r="C337" s="673"/>
      <c r="D337" s="673"/>
      <c r="E337" s="673"/>
      <c r="F337" s="673"/>
      <c r="H337" s="659"/>
    </row>
    <row r="338" spans="2:8" x14ac:dyDescent="0.2">
      <c r="B338" s="673"/>
      <c r="C338" s="673"/>
      <c r="D338" s="673"/>
      <c r="E338" s="673"/>
      <c r="F338" s="673"/>
      <c r="H338" s="659"/>
    </row>
    <row r="339" spans="2:8" x14ac:dyDescent="0.2">
      <c r="B339" s="673"/>
      <c r="C339" s="673"/>
      <c r="D339" s="673"/>
      <c r="E339" s="673"/>
      <c r="F339" s="673"/>
      <c r="H339" s="659"/>
    </row>
    <row r="340" spans="2:8" x14ac:dyDescent="0.2">
      <c r="B340" s="673"/>
      <c r="C340" s="673"/>
      <c r="D340" s="673"/>
      <c r="E340" s="673"/>
      <c r="F340" s="673"/>
      <c r="H340" s="659"/>
    </row>
    <row r="341" spans="2:8" x14ac:dyDescent="0.2">
      <c r="B341" s="673"/>
      <c r="C341" s="673"/>
      <c r="D341" s="673"/>
      <c r="E341" s="673"/>
      <c r="F341" s="673"/>
      <c r="H341" s="659"/>
    </row>
    <row r="342" spans="2:8" x14ac:dyDescent="0.2">
      <c r="B342" s="673"/>
      <c r="C342" s="673"/>
      <c r="D342" s="673"/>
      <c r="E342" s="673"/>
      <c r="F342" s="673"/>
      <c r="H342" s="659"/>
    </row>
    <row r="343" spans="2:8" x14ac:dyDescent="0.2">
      <c r="B343" s="673"/>
      <c r="C343" s="673"/>
      <c r="D343" s="673"/>
      <c r="E343" s="673"/>
      <c r="F343" s="673"/>
      <c r="H343" s="659"/>
    </row>
    <row r="344" spans="2:8" x14ac:dyDescent="0.2">
      <c r="B344" s="673"/>
      <c r="C344" s="673"/>
      <c r="D344" s="673"/>
      <c r="E344" s="673"/>
      <c r="F344" s="673"/>
      <c r="H344" s="659"/>
    </row>
    <row r="345" spans="2:8" x14ac:dyDescent="0.2">
      <c r="B345" s="673"/>
      <c r="C345" s="673"/>
      <c r="D345" s="673"/>
      <c r="E345" s="673"/>
      <c r="F345" s="673"/>
      <c r="H345" s="659"/>
    </row>
    <row r="346" spans="2:8" x14ac:dyDescent="0.2">
      <c r="B346" s="673"/>
      <c r="C346" s="673"/>
      <c r="D346" s="673"/>
      <c r="E346" s="673"/>
      <c r="F346" s="673"/>
      <c r="H346" s="659"/>
    </row>
    <row r="347" spans="2:8" x14ac:dyDescent="0.2">
      <c r="B347" s="673"/>
      <c r="C347" s="673"/>
      <c r="D347" s="673"/>
      <c r="E347" s="673"/>
      <c r="F347" s="673"/>
      <c r="H347" s="659"/>
    </row>
    <row r="348" spans="2:8" x14ac:dyDescent="0.2">
      <c r="B348" s="673"/>
      <c r="C348" s="673"/>
      <c r="D348" s="673"/>
      <c r="E348" s="673"/>
      <c r="F348" s="673"/>
      <c r="H348" s="659"/>
    </row>
    <row r="349" spans="2:8" x14ac:dyDescent="0.2">
      <c r="B349" s="673"/>
      <c r="C349" s="673"/>
      <c r="D349" s="673"/>
      <c r="E349" s="673"/>
      <c r="F349" s="673"/>
      <c r="H349" s="659"/>
    </row>
    <row r="350" spans="2:8" x14ac:dyDescent="0.2">
      <c r="B350" s="673"/>
      <c r="C350" s="673"/>
      <c r="D350" s="673"/>
      <c r="E350" s="673"/>
      <c r="F350" s="673"/>
      <c r="H350" s="659"/>
    </row>
    <row r="351" spans="2:8" x14ac:dyDescent="0.2">
      <c r="B351" s="673"/>
      <c r="C351" s="673"/>
      <c r="D351" s="673"/>
      <c r="E351" s="673"/>
      <c r="F351" s="673"/>
      <c r="H351" s="659"/>
    </row>
    <row r="352" spans="2:8" x14ac:dyDescent="0.2">
      <c r="B352" s="673"/>
      <c r="C352" s="673"/>
      <c r="D352" s="673"/>
      <c r="E352" s="673"/>
      <c r="F352" s="673"/>
      <c r="H352" s="659"/>
    </row>
    <row r="353" spans="2:8" x14ac:dyDescent="0.2">
      <c r="B353" s="673"/>
      <c r="C353" s="673"/>
      <c r="D353" s="673"/>
      <c r="E353" s="673"/>
      <c r="F353" s="673"/>
      <c r="H353" s="659"/>
    </row>
    <row r="354" spans="2:8" x14ac:dyDescent="0.2">
      <c r="B354" s="673"/>
      <c r="C354" s="673"/>
      <c r="D354" s="673"/>
      <c r="E354" s="673"/>
      <c r="F354" s="673"/>
      <c r="H354" s="659"/>
    </row>
    <row r="355" spans="2:8" x14ac:dyDescent="0.2">
      <c r="B355" s="673"/>
      <c r="C355" s="673"/>
      <c r="D355" s="673"/>
      <c r="E355" s="673"/>
      <c r="F355" s="673"/>
      <c r="H355" s="659"/>
    </row>
    <row r="356" spans="2:8" x14ac:dyDescent="0.2">
      <c r="B356" s="673"/>
      <c r="C356" s="673"/>
      <c r="D356" s="673"/>
      <c r="E356" s="673"/>
      <c r="F356" s="673"/>
      <c r="H356" s="659"/>
    </row>
    <row r="357" spans="2:8" x14ac:dyDescent="0.2">
      <c r="B357" s="673"/>
      <c r="C357" s="673"/>
      <c r="D357" s="673"/>
      <c r="E357" s="673"/>
      <c r="F357" s="673"/>
      <c r="H357" s="659"/>
    </row>
    <row r="358" spans="2:8" x14ac:dyDescent="0.2">
      <c r="B358" s="673"/>
      <c r="C358" s="673"/>
      <c r="D358" s="673"/>
      <c r="E358" s="673"/>
      <c r="F358" s="673"/>
      <c r="H358" s="659"/>
    </row>
    <row r="359" spans="2:8" x14ac:dyDescent="0.2">
      <c r="B359" s="673"/>
      <c r="C359" s="673"/>
      <c r="D359" s="673"/>
      <c r="E359" s="673"/>
      <c r="F359" s="673"/>
      <c r="H359" s="659"/>
    </row>
    <row r="360" spans="2:8" x14ac:dyDescent="0.2">
      <c r="B360" s="673"/>
      <c r="C360" s="673"/>
      <c r="D360" s="673"/>
      <c r="E360" s="673"/>
      <c r="F360" s="673"/>
      <c r="H360" s="659"/>
    </row>
    <row r="361" spans="2:8" x14ac:dyDescent="0.2">
      <c r="B361" s="673"/>
      <c r="C361" s="673"/>
      <c r="D361" s="673"/>
      <c r="E361" s="673"/>
      <c r="F361" s="673"/>
      <c r="H361" s="659"/>
    </row>
    <row r="362" spans="2:8" x14ac:dyDescent="0.2">
      <c r="B362" s="673"/>
      <c r="C362" s="673"/>
      <c r="D362" s="673"/>
      <c r="E362" s="673"/>
      <c r="F362" s="673"/>
      <c r="H362" s="659"/>
    </row>
    <row r="363" spans="2:8" x14ac:dyDescent="0.2">
      <c r="B363" s="673"/>
      <c r="C363" s="673"/>
      <c r="D363" s="673"/>
      <c r="E363" s="673"/>
      <c r="F363" s="673"/>
      <c r="H363" s="659"/>
    </row>
    <row r="364" spans="2:8" x14ac:dyDescent="0.2">
      <c r="B364" s="673"/>
      <c r="C364" s="673"/>
      <c r="D364" s="673"/>
      <c r="E364" s="673"/>
      <c r="F364" s="673"/>
      <c r="H364" s="659"/>
    </row>
    <row r="365" spans="2:8" x14ac:dyDescent="0.2">
      <c r="B365" s="673"/>
      <c r="C365" s="673"/>
      <c r="D365" s="673"/>
      <c r="E365" s="673"/>
      <c r="F365" s="673"/>
      <c r="H365" s="659"/>
    </row>
    <row r="366" spans="2:8" x14ac:dyDescent="0.2">
      <c r="B366" s="673"/>
      <c r="C366" s="673"/>
      <c r="D366" s="673"/>
      <c r="E366" s="673"/>
      <c r="F366" s="673"/>
      <c r="H366" s="659"/>
    </row>
    <row r="367" spans="2:8" x14ac:dyDescent="0.2">
      <c r="B367" s="673"/>
      <c r="C367" s="673"/>
      <c r="D367" s="673"/>
      <c r="E367" s="673"/>
      <c r="F367" s="673"/>
      <c r="H367" s="659"/>
    </row>
    <row r="368" spans="2:8" x14ac:dyDescent="0.2">
      <c r="B368" s="673"/>
      <c r="C368" s="673"/>
      <c r="D368" s="673"/>
      <c r="E368" s="673"/>
      <c r="F368" s="673"/>
      <c r="H368" s="659"/>
    </row>
    <row r="369" spans="2:8" x14ac:dyDescent="0.2">
      <c r="B369" s="673"/>
      <c r="C369" s="673"/>
      <c r="D369" s="673"/>
      <c r="E369" s="673"/>
      <c r="F369" s="673"/>
      <c r="H369" s="659"/>
    </row>
    <row r="370" spans="2:8" x14ac:dyDescent="0.2">
      <c r="B370" s="673"/>
      <c r="C370" s="673"/>
      <c r="D370" s="673"/>
      <c r="E370" s="673"/>
      <c r="F370" s="673"/>
      <c r="H370" s="659"/>
    </row>
    <row r="371" spans="2:8" x14ac:dyDescent="0.2">
      <c r="B371" s="673"/>
      <c r="C371" s="673"/>
      <c r="D371" s="673"/>
      <c r="E371" s="673"/>
      <c r="F371" s="673"/>
      <c r="H371" s="659"/>
    </row>
    <row r="372" spans="2:8" x14ac:dyDescent="0.2">
      <c r="B372" s="673"/>
      <c r="C372" s="673"/>
      <c r="D372" s="673"/>
      <c r="E372" s="673"/>
      <c r="F372" s="673"/>
      <c r="H372" s="659"/>
    </row>
    <row r="373" spans="2:8" x14ac:dyDescent="0.2">
      <c r="B373" s="673"/>
      <c r="C373" s="673"/>
      <c r="D373" s="673"/>
      <c r="E373" s="673"/>
      <c r="F373" s="673"/>
      <c r="H373" s="659"/>
    </row>
    <row r="374" spans="2:8" x14ac:dyDescent="0.2">
      <c r="B374" s="673"/>
      <c r="C374" s="673"/>
      <c r="D374" s="673"/>
      <c r="E374" s="673"/>
      <c r="F374" s="673"/>
      <c r="H374" s="659"/>
    </row>
    <row r="375" spans="2:8" x14ac:dyDescent="0.2">
      <c r="B375" s="673"/>
      <c r="C375" s="673"/>
      <c r="D375" s="673"/>
      <c r="E375" s="673"/>
      <c r="F375" s="673"/>
      <c r="H375" s="659"/>
    </row>
    <row r="376" spans="2:8" x14ac:dyDescent="0.2">
      <c r="B376" s="673"/>
      <c r="C376" s="673"/>
      <c r="D376" s="673"/>
      <c r="E376" s="673"/>
      <c r="F376" s="673"/>
      <c r="H376" s="659"/>
    </row>
    <row r="377" spans="2:8" x14ac:dyDescent="0.2">
      <c r="B377" s="673"/>
      <c r="C377" s="673"/>
      <c r="D377" s="673"/>
      <c r="E377" s="673"/>
      <c r="F377" s="673"/>
      <c r="H377" s="659"/>
    </row>
    <row r="378" spans="2:8" x14ac:dyDescent="0.2">
      <c r="B378" s="673"/>
      <c r="C378" s="673"/>
      <c r="D378" s="673"/>
      <c r="E378" s="673"/>
      <c r="F378" s="673"/>
      <c r="H378" s="659"/>
    </row>
    <row r="379" spans="2:8" x14ac:dyDescent="0.2">
      <c r="B379" s="673"/>
      <c r="C379" s="673"/>
      <c r="D379" s="673"/>
      <c r="E379" s="673"/>
      <c r="F379" s="673"/>
      <c r="H379" s="659"/>
    </row>
    <row r="380" spans="2:8" x14ac:dyDescent="0.2">
      <c r="B380" s="673"/>
      <c r="C380" s="673"/>
      <c r="D380" s="673"/>
      <c r="E380" s="673"/>
      <c r="F380" s="673"/>
      <c r="H380" s="659"/>
    </row>
    <row r="381" spans="2:8" x14ac:dyDescent="0.2">
      <c r="B381" s="673"/>
      <c r="C381" s="673"/>
      <c r="D381" s="673"/>
      <c r="E381" s="673"/>
      <c r="F381" s="673"/>
      <c r="H381" s="659"/>
    </row>
    <row r="382" spans="2:8" x14ac:dyDescent="0.2">
      <c r="B382" s="673"/>
      <c r="C382" s="673"/>
      <c r="D382" s="673"/>
      <c r="E382" s="673"/>
      <c r="F382" s="673"/>
      <c r="H382" s="659"/>
    </row>
    <row r="383" spans="2:8" x14ac:dyDescent="0.2">
      <c r="B383" s="673"/>
      <c r="C383" s="673"/>
      <c r="D383" s="673"/>
      <c r="E383" s="673"/>
      <c r="F383" s="673"/>
      <c r="H383" s="659"/>
    </row>
    <row r="384" spans="2:8" x14ac:dyDescent="0.2">
      <c r="B384" s="673"/>
      <c r="C384" s="673"/>
      <c r="D384" s="673"/>
      <c r="E384" s="673"/>
      <c r="F384" s="673"/>
      <c r="H384" s="659"/>
    </row>
    <row r="385" spans="2:8" x14ac:dyDescent="0.2">
      <c r="B385" s="673"/>
      <c r="C385" s="673"/>
      <c r="D385" s="673"/>
      <c r="E385" s="673"/>
      <c r="F385" s="673"/>
      <c r="H385" s="659"/>
    </row>
    <row r="386" spans="2:8" x14ac:dyDescent="0.2">
      <c r="B386" s="673"/>
      <c r="C386" s="673"/>
      <c r="D386" s="673"/>
      <c r="E386" s="673"/>
      <c r="F386" s="673"/>
      <c r="H386" s="659"/>
    </row>
    <row r="387" spans="2:8" x14ac:dyDescent="0.2">
      <c r="B387" s="673"/>
      <c r="C387" s="673"/>
      <c r="D387" s="673"/>
      <c r="E387" s="673"/>
      <c r="F387" s="673"/>
      <c r="H387" s="659"/>
    </row>
    <row r="388" spans="2:8" x14ac:dyDescent="0.2">
      <c r="B388" s="673"/>
      <c r="C388" s="673"/>
      <c r="D388" s="673"/>
      <c r="E388" s="673"/>
      <c r="F388" s="673"/>
      <c r="H388" s="659"/>
    </row>
    <row r="389" spans="2:8" x14ac:dyDescent="0.2">
      <c r="B389" s="673"/>
      <c r="C389" s="673"/>
      <c r="D389" s="673"/>
      <c r="E389" s="673"/>
      <c r="F389" s="673"/>
      <c r="H389" s="659"/>
    </row>
    <row r="390" spans="2:8" x14ac:dyDescent="0.2">
      <c r="B390" s="673"/>
      <c r="C390" s="673"/>
      <c r="D390" s="673"/>
      <c r="E390" s="673"/>
      <c r="F390" s="673"/>
      <c r="H390" s="659"/>
    </row>
    <row r="391" spans="2:8" x14ac:dyDescent="0.2">
      <c r="B391" s="673"/>
      <c r="C391" s="673"/>
      <c r="D391" s="673"/>
      <c r="E391" s="673"/>
      <c r="F391" s="673"/>
      <c r="H391" s="659"/>
    </row>
    <row r="392" spans="2:8" x14ac:dyDescent="0.2">
      <c r="B392" s="673"/>
      <c r="C392" s="673"/>
      <c r="D392" s="673"/>
      <c r="E392" s="673"/>
      <c r="F392" s="673"/>
      <c r="H392" s="659"/>
    </row>
    <row r="393" spans="2:8" x14ac:dyDescent="0.2">
      <c r="B393" s="673"/>
      <c r="C393" s="673"/>
      <c r="D393" s="673"/>
      <c r="E393" s="673"/>
      <c r="F393" s="673"/>
      <c r="H393" s="659"/>
    </row>
    <row r="394" spans="2:8" x14ac:dyDescent="0.2">
      <c r="B394" s="673"/>
      <c r="C394" s="673"/>
      <c r="D394" s="673"/>
      <c r="E394" s="673"/>
      <c r="F394" s="673"/>
      <c r="H394" s="659"/>
    </row>
    <row r="395" spans="2:8" x14ac:dyDescent="0.2">
      <c r="B395" s="673"/>
      <c r="C395" s="673"/>
      <c r="D395" s="673"/>
      <c r="E395" s="673"/>
      <c r="F395" s="673"/>
      <c r="H395" s="659"/>
    </row>
    <row r="396" spans="2:8" x14ac:dyDescent="0.2">
      <c r="B396" s="673"/>
      <c r="C396" s="673"/>
      <c r="D396" s="673"/>
      <c r="E396" s="673"/>
      <c r="F396" s="673"/>
      <c r="H396" s="659"/>
    </row>
    <row r="397" spans="2:8" x14ac:dyDescent="0.2">
      <c r="B397" s="673"/>
      <c r="C397" s="673"/>
      <c r="D397" s="673"/>
      <c r="E397" s="673"/>
      <c r="F397" s="673"/>
      <c r="H397" s="659"/>
    </row>
    <row r="398" spans="2:8" x14ac:dyDescent="0.2">
      <c r="B398" s="673"/>
      <c r="C398" s="673"/>
      <c r="D398" s="673"/>
      <c r="E398" s="673"/>
      <c r="F398" s="673"/>
      <c r="H398" s="659"/>
    </row>
    <row r="399" spans="2:8" x14ac:dyDescent="0.2">
      <c r="B399" s="673"/>
      <c r="C399" s="673"/>
      <c r="D399" s="673"/>
      <c r="E399" s="673"/>
      <c r="F399" s="673"/>
      <c r="H399" s="659"/>
    </row>
    <row r="400" spans="2:8" x14ac:dyDescent="0.2">
      <c r="B400" s="673"/>
      <c r="C400" s="673"/>
      <c r="D400" s="673"/>
      <c r="E400" s="673"/>
      <c r="F400" s="673"/>
      <c r="H400" s="659"/>
    </row>
    <row r="401" spans="2:8" x14ac:dyDescent="0.2">
      <c r="B401" s="673"/>
      <c r="C401" s="673"/>
      <c r="D401" s="673"/>
      <c r="E401" s="673"/>
      <c r="F401" s="673"/>
      <c r="H401" s="659"/>
    </row>
    <row r="402" spans="2:8" x14ac:dyDescent="0.2">
      <c r="B402" s="673"/>
      <c r="C402" s="673"/>
      <c r="D402" s="673"/>
      <c r="E402" s="673"/>
      <c r="F402" s="673"/>
      <c r="H402" s="659"/>
    </row>
    <row r="403" spans="2:8" x14ac:dyDescent="0.2">
      <c r="B403" s="673"/>
      <c r="C403" s="673"/>
      <c r="D403" s="673"/>
      <c r="E403" s="673"/>
      <c r="F403" s="673"/>
      <c r="H403" s="659"/>
    </row>
    <row r="404" spans="2:8" x14ac:dyDescent="0.2">
      <c r="B404" s="673"/>
      <c r="C404" s="673"/>
      <c r="D404" s="673"/>
      <c r="E404" s="673"/>
      <c r="F404" s="673"/>
      <c r="H404" s="659"/>
    </row>
    <row r="405" spans="2:8" x14ac:dyDescent="0.2">
      <c r="B405" s="673"/>
      <c r="C405" s="673"/>
      <c r="D405" s="673"/>
      <c r="E405" s="673"/>
      <c r="F405" s="673"/>
      <c r="H405" s="659"/>
    </row>
    <row r="406" spans="2:8" x14ac:dyDescent="0.2">
      <c r="B406" s="673"/>
      <c r="C406" s="673"/>
      <c r="D406" s="673"/>
      <c r="E406" s="673"/>
      <c r="F406" s="673"/>
      <c r="H406" s="659"/>
    </row>
    <row r="407" spans="2:8" x14ac:dyDescent="0.2">
      <c r="B407" s="673"/>
      <c r="C407" s="673"/>
      <c r="D407" s="673"/>
      <c r="E407" s="673"/>
      <c r="F407" s="673"/>
      <c r="H407" s="659"/>
    </row>
    <row r="408" spans="2:8" x14ac:dyDescent="0.2">
      <c r="B408" s="673"/>
      <c r="C408" s="673"/>
      <c r="D408" s="673"/>
      <c r="E408" s="673"/>
      <c r="F408" s="673"/>
      <c r="H408" s="659"/>
    </row>
    <row r="409" spans="2:8" x14ac:dyDescent="0.2">
      <c r="B409" s="673"/>
      <c r="C409" s="673"/>
      <c r="D409" s="673"/>
      <c r="E409" s="673"/>
      <c r="F409" s="673"/>
      <c r="H409" s="659"/>
    </row>
    <row r="410" spans="2:8" x14ac:dyDescent="0.2">
      <c r="B410" s="673"/>
      <c r="C410" s="673"/>
      <c r="D410" s="673"/>
      <c r="E410" s="673"/>
      <c r="F410" s="673"/>
      <c r="H410" s="659"/>
    </row>
    <row r="411" spans="2:8" x14ac:dyDescent="0.2">
      <c r="B411" s="673"/>
      <c r="C411" s="673"/>
      <c r="D411" s="673"/>
      <c r="E411" s="673"/>
      <c r="F411" s="673"/>
      <c r="H411" s="659"/>
    </row>
    <row r="412" spans="2:8" x14ac:dyDescent="0.2">
      <c r="B412" s="673"/>
      <c r="C412" s="673"/>
      <c r="D412" s="673"/>
      <c r="E412" s="673"/>
      <c r="F412" s="673"/>
      <c r="H412" s="659"/>
    </row>
    <row r="413" spans="2:8" x14ac:dyDescent="0.2">
      <c r="B413" s="673"/>
      <c r="C413" s="673"/>
      <c r="D413" s="673"/>
      <c r="E413" s="673"/>
      <c r="F413" s="673"/>
      <c r="H413" s="659"/>
    </row>
    <row r="414" spans="2:8" x14ac:dyDescent="0.2">
      <c r="B414" s="673"/>
      <c r="C414" s="673"/>
      <c r="D414" s="673"/>
      <c r="E414" s="673"/>
      <c r="F414" s="673"/>
      <c r="H414" s="659"/>
    </row>
    <row r="415" spans="2:8" x14ac:dyDescent="0.2">
      <c r="B415" s="673"/>
      <c r="C415" s="673"/>
      <c r="D415" s="673"/>
      <c r="E415" s="673"/>
      <c r="F415" s="673"/>
      <c r="H415" s="659"/>
    </row>
    <row r="416" spans="2:8" x14ac:dyDescent="0.2">
      <c r="B416" s="673"/>
      <c r="C416" s="673"/>
      <c r="D416" s="673"/>
      <c r="E416" s="673"/>
      <c r="F416" s="673"/>
      <c r="H416" s="659"/>
    </row>
    <row r="417" spans="2:8" x14ac:dyDescent="0.2">
      <c r="B417" s="673"/>
      <c r="C417" s="673"/>
      <c r="D417" s="673"/>
      <c r="E417" s="673"/>
      <c r="F417" s="673"/>
      <c r="H417" s="659"/>
    </row>
    <row r="418" spans="2:8" x14ac:dyDescent="0.2">
      <c r="B418" s="673"/>
      <c r="C418" s="673"/>
      <c r="D418" s="673"/>
      <c r="E418" s="673"/>
      <c r="F418" s="673"/>
      <c r="H418" s="659"/>
    </row>
    <row r="419" spans="2:8" x14ac:dyDescent="0.2">
      <c r="B419" s="673"/>
      <c r="C419" s="673"/>
      <c r="D419" s="673"/>
      <c r="E419" s="673"/>
      <c r="F419" s="673"/>
      <c r="H419" s="659"/>
    </row>
    <row r="420" spans="2:8" x14ac:dyDescent="0.2">
      <c r="B420" s="673"/>
      <c r="C420" s="673"/>
      <c r="D420" s="673"/>
      <c r="E420" s="673"/>
      <c r="F420" s="673"/>
      <c r="H420" s="659"/>
    </row>
    <row r="421" spans="2:8" x14ac:dyDescent="0.2">
      <c r="B421" s="673"/>
      <c r="C421" s="673"/>
      <c r="D421" s="673"/>
      <c r="E421" s="673"/>
      <c r="F421" s="673"/>
      <c r="H421" s="659"/>
    </row>
    <row r="422" spans="2:8" x14ac:dyDescent="0.2">
      <c r="B422" s="673"/>
      <c r="C422" s="673"/>
      <c r="D422" s="673"/>
      <c r="E422" s="673"/>
      <c r="F422" s="673"/>
      <c r="H422" s="659"/>
    </row>
    <row r="423" spans="2:8" x14ac:dyDescent="0.2">
      <c r="B423" s="673"/>
      <c r="C423" s="673"/>
      <c r="D423" s="673"/>
      <c r="E423" s="673"/>
      <c r="F423" s="673"/>
      <c r="H423" s="659"/>
    </row>
    <row r="424" spans="2:8" x14ac:dyDescent="0.2">
      <c r="B424" s="673"/>
      <c r="C424" s="673"/>
      <c r="D424" s="673"/>
      <c r="E424" s="673"/>
      <c r="F424" s="673"/>
      <c r="H424" s="659"/>
    </row>
    <row r="425" spans="2:8" x14ac:dyDescent="0.2">
      <c r="B425" s="673"/>
      <c r="C425" s="673"/>
      <c r="D425" s="673"/>
      <c r="E425" s="673"/>
      <c r="F425" s="673"/>
      <c r="H425" s="659"/>
    </row>
    <row r="426" spans="2:8" x14ac:dyDescent="0.2">
      <c r="B426" s="673"/>
      <c r="C426" s="673"/>
      <c r="D426" s="673"/>
      <c r="E426" s="673"/>
      <c r="F426" s="673"/>
      <c r="H426" s="659"/>
    </row>
    <row r="427" spans="2:8" x14ac:dyDescent="0.2">
      <c r="B427" s="673"/>
      <c r="C427" s="673"/>
      <c r="D427" s="673"/>
      <c r="E427" s="673"/>
      <c r="F427" s="673"/>
      <c r="H427" s="659"/>
    </row>
    <row r="428" spans="2:8" x14ac:dyDescent="0.2">
      <c r="B428" s="673"/>
      <c r="C428" s="673"/>
      <c r="D428" s="673"/>
      <c r="E428" s="673"/>
      <c r="F428" s="673"/>
      <c r="H428" s="659"/>
    </row>
    <row r="429" spans="2:8" x14ac:dyDescent="0.2">
      <c r="B429" s="673"/>
      <c r="C429" s="673"/>
      <c r="D429" s="673"/>
      <c r="E429" s="673"/>
      <c r="F429" s="673"/>
      <c r="H429" s="659"/>
    </row>
    <row r="430" spans="2:8" x14ac:dyDescent="0.2">
      <c r="B430" s="673"/>
      <c r="C430" s="673"/>
      <c r="D430" s="673"/>
      <c r="E430" s="673"/>
      <c r="F430" s="673"/>
      <c r="H430" s="659"/>
    </row>
    <row r="431" spans="2:8" x14ac:dyDescent="0.2">
      <c r="B431" s="673"/>
      <c r="C431" s="673"/>
      <c r="D431" s="673"/>
      <c r="E431" s="673"/>
      <c r="F431" s="673"/>
      <c r="H431" s="659"/>
    </row>
    <row r="432" spans="2:8" x14ac:dyDescent="0.2">
      <c r="B432" s="673"/>
      <c r="C432" s="673"/>
      <c r="D432" s="673"/>
      <c r="E432" s="673"/>
      <c r="F432" s="673"/>
      <c r="H432" s="659"/>
    </row>
    <row r="433" spans="2:8" x14ac:dyDescent="0.2">
      <c r="B433" s="673"/>
      <c r="C433" s="673"/>
      <c r="D433" s="673"/>
      <c r="E433" s="673"/>
      <c r="F433" s="673"/>
      <c r="H433" s="659"/>
    </row>
    <row r="434" spans="2:8" x14ac:dyDescent="0.2">
      <c r="B434" s="673"/>
      <c r="C434" s="673"/>
      <c r="D434" s="673"/>
      <c r="E434" s="673"/>
      <c r="F434" s="673"/>
      <c r="H434" s="659"/>
    </row>
    <row r="435" spans="2:8" x14ac:dyDescent="0.2">
      <c r="B435" s="673"/>
      <c r="C435" s="673"/>
      <c r="D435" s="673"/>
      <c r="E435" s="673"/>
      <c r="F435" s="673"/>
      <c r="H435" s="659"/>
    </row>
    <row r="436" spans="2:8" x14ac:dyDescent="0.2">
      <c r="B436" s="673"/>
      <c r="C436" s="673"/>
      <c r="D436" s="673"/>
      <c r="E436" s="673"/>
      <c r="F436" s="673"/>
      <c r="H436" s="659"/>
    </row>
    <row r="437" spans="2:8" x14ac:dyDescent="0.2">
      <c r="B437" s="673"/>
      <c r="C437" s="673"/>
      <c r="D437" s="673"/>
      <c r="E437" s="673"/>
      <c r="F437" s="673"/>
      <c r="H437" s="659"/>
    </row>
    <row r="438" spans="2:8" x14ac:dyDescent="0.2">
      <c r="B438" s="673"/>
      <c r="C438" s="673"/>
      <c r="D438" s="673"/>
      <c r="E438" s="673"/>
      <c r="F438" s="673"/>
      <c r="H438" s="659"/>
    </row>
    <row r="439" spans="2:8" x14ac:dyDescent="0.2">
      <c r="B439" s="673"/>
      <c r="C439" s="673"/>
      <c r="D439" s="673"/>
      <c r="E439" s="673"/>
      <c r="F439" s="673"/>
      <c r="H439" s="659"/>
    </row>
    <row r="440" spans="2:8" x14ac:dyDescent="0.2">
      <c r="B440" s="673"/>
      <c r="C440" s="673"/>
      <c r="D440" s="673"/>
      <c r="E440" s="673"/>
      <c r="F440" s="673"/>
      <c r="H440" s="659"/>
    </row>
    <row r="441" spans="2:8" x14ac:dyDescent="0.2">
      <c r="B441" s="673"/>
      <c r="C441" s="673"/>
      <c r="D441" s="673"/>
      <c r="E441" s="673"/>
      <c r="F441" s="673"/>
      <c r="H441" s="659"/>
    </row>
    <row r="442" spans="2:8" x14ac:dyDescent="0.2">
      <c r="B442" s="673"/>
      <c r="C442" s="673"/>
      <c r="D442" s="673"/>
      <c r="E442" s="673"/>
      <c r="F442" s="673"/>
      <c r="H442" s="659"/>
    </row>
    <row r="443" spans="2:8" x14ac:dyDescent="0.2">
      <c r="B443" s="673"/>
      <c r="C443" s="673"/>
      <c r="D443" s="673"/>
      <c r="E443" s="673"/>
      <c r="F443" s="673"/>
      <c r="H443" s="659"/>
    </row>
    <row r="444" spans="2:8" x14ac:dyDescent="0.2">
      <c r="B444" s="673"/>
      <c r="C444" s="673"/>
      <c r="D444" s="673"/>
      <c r="E444" s="673"/>
      <c r="F444" s="673"/>
      <c r="H444" s="659"/>
    </row>
    <row r="445" spans="2:8" x14ac:dyDescent="0.2">
      <c r="B445" s="673"/>
      <c r="C445" s="673"/>
      <c r="D445" s="673"/>
      <c r="E445" s="673"/>
      <c r="F445" s="673"/>
      <c r="H445" s="659"/>
    </row>
    <row r="446" spans="2:8" x14ac:dyDescent="0.2">
      <c r="B446" s="673"/>
      <c r="C446" s="673"/>
      <c r="D446" s="673"/>
      <c r="E446" s="673"/>
      <c r="F446" s="673"/>
      <c r="H446" s="659"/>
    </row>
    <row r="447" spans="2:8" x14ac:dyDescent="0.2">
      <c r="B447" s="673"/>
      <c r="C447" s="673"/>
      <c r="D447" s="673"/>
      <c r="E447" s="673"/>
      <c r="F447" s="673"/>
      <c r="H447" s="659"/>
    </row>
    <row r="448" spans="2:8" x14ac:dyDescent="0.2">
      <c r="B448" s="673"/>
      <c r="C448" s="673"/>
      <c r="D448" s="673"/>
      <c r="E448" s="673"/>
      <c r="F448" s="673"/>
      <c r="H448" s="659"/>
    </row>
    <row r="449" spans="2:8" x14ac:dyDescent="0.2">
      <c r="B449" s="673"/>
      <c r="C449" s="673"/>
      <c r="D449" s="673"/>
      <c r="E449" s="673"/>
      <c r="F449" s="673"/>
      <c r="H449" s="659"/>
    </row>
    <row r="450" spans="2:8" x14ac:dyDescent="0.2">
      <c r="B450" s="673"/>
      <c r="C450" s="673"/>
      <c r="D450" s="673"/>
      <c r="E450" s="673"/>
      <c r="F450" s="673"/>
      <c r="H450" s="659"/>
    </row>
    <row r="451" spans="2:8" x14ac:dyDescent="0.2">
      <c r="B451" s="673"/>
      <c r="C451" s="673"/>
      <c r="D451" s="673"/>
      <c r="E451" s="673"/>
      <c r="F451" s="673"/>
      <c r="H451" s="659"/>
    </row>
    <row r="452" spans="2:8" x14ac:dyDescent="0.2">
      <c r="B452" s="673"/>
      <c r="C452" s="673"/>
      <c r="D452" s="673"/>
      <c r="E452" s="673"/>
      <c r="F452" s="673"/>
      <c r="H452" s="659"/>
    </row>
    <row r="453" spans="2:8" x14ac:dyDescent="0.2">
      <c r="B453" s="673"/>
      <c r="C453" s="673"/>
      <c r="D453" s="673"/>
      <c r="E453" s="673"/>
      <c r="F453" s="673"/>
      <c r="H453" s="659"/>
    </row>
    <row r="454" spans="2:8" x14ac:dyDescent="0.2">
      <c r="B454" s="673"/>
      <c r="C454" s="673"/>
      <c r="D454" s="673"/>
      <c r="E454" s="673"/>
      <c r="F454" s="673"/>
      <c r="H454" s="659"/>
    </row>
    <row r="455" spans="2:8" x14ac:dyDescent="0.2">
      <c r="B455" s="673"/>
      <c r="C455" s="673"/>
      <c r="D455" s="673"/>
      <c r="E455" s="673"/>
      <c r="F455" s="673"/>
      <c r="H455" s="659"/>
    </row>
    <row r="456" spans="2:8" x14ac:dyDescent="0.2">
      <c r="B456" s="673"/>
      <c r="C456" s="673"/>
      <c r="D456" s="673"/>
      <c r="E456" s="673"/>
      <c r="F456" s="673"/>
      <c r="H456" s="659"/>
    </row>
    <row r="457" spans="2:8" x14ac:dyDescent="0.2">
      <c r="B457" s="673"/>
      <c r="C457" s="673"/>
      <c r="D457" s="673"/>
      <c r="E457" s="673"/>
      <c r="F457" s="673"/>
      <c r="H457" s="659"/>
    </row>
    <row r="458" spans="2:8" x14ac:dyDescent="0.2">
      <c r="B458" s="673"/>
      <c r="C458" s="673"/>
      <c r="D458" s="673"/>
      <c r="E458" s="673"/>
      <c r="F458" s="673"/>
      <c r="H458" s="659"/>
    </row>
    <row r="459" spans="2:8" x14ac:dyDescent="0.2">
      <c r="B459" s="673"/>
      <c r="C459" s="673"/>
      <c r="D459" s="673"/>
      <c r="E459" s="673"/>
      <c r="F459" s="673"/>
      <c r="H459" s="659"/>
    </row>
    <row r="460" spans="2:8" x14ac:dyDescent="0.2">
      <c r="B460" s="673"/>
      <c r="C460" s="673"/>
      <c r="D460" s="673"/>
      <c r="E460" s="673"/>
      <c r="F460" s="673"/>
      <c r="H460" s="659"/>
    </row>
    <row r="461" spans="2:8" x14ac:dyDescent="0.2">
      <c r="B461" s="673"/>
      <c r="C461" s="673"/>
      <c r="D461" s="673"/>
      <c r="E461" s="673"/>
      <c r="F461" s="673"/>
      <c r="H461" s="659"/>
    </row>
    <row r="462" spans="2:8" x14ac:dyDescent="0.2">
      <c r="B462" s="673"/>
      <c r="C462" s="673"/>
      <c r="D462" s="673"/>
      <c r="E462" s="673"/>
      <c r="F462" s="673"/>
      <c r="H462" s="659"/>
    </row>
    <row r="463" spans="2:8" x14ac:dyDescent="0.2">
      <c r="B463" s="673"/>
      <c r="C463" s="673"/>
      <c r="D463" s="673"/>
      <c r="E463" s="673"/>
      <c r="F463" s="673"/>
      <c r="H463" s="659"/>
    </row>
    <row r="464" spans="2:8" x14ac:dyDescent="0.2">
      <c r="B464" s="673"/>
      <c r="C464" s="673"/>
      <c r="D464" s="673"/>
      <c r="E464" s="673"/>
      <c r="F464" s="673"/>
      <c r="H464" s="659"/>
    </row>
    <row r="465" spans="2:8" x14ac:dyDescent="0.2">
      <c r="B465" s="673"/>
      <c r="C465" s="673"/>
      <c r="D465" s="673"/>
      <c r="E465" s="673"/>
      <c r="F465" s="673"/>
      <c r="H465" s="659"/>
    </row>
    <row r="466" spans="2:8" x14ac:dyDescent="0.2">
      <c r="B466" s="673"/>
      <c r="C466" s="673"/>
      <c r="D466" s="673"/>
      <c r="E466" s="673"/>
      <c r="F466" s="673"/>
      <c r="H466" s="659"/>
    </row>
    <row r="467" spans="2:8" x14ac:dyDescent="0.2">
      <c r="B467" s="673"/>
      <c r="C467" s="673"/>
      <c r="D467" s="673"/>
      <c r="E467" s="673"/>
      <c r="F467" s="673"/>
      <c r="H467" s="659"/>
    </row>
    <row r="468" spans="2:8" x14ac:dyDescent="0.2">
      <c r="B468" s="673"/>
      <c r="C468" s="673"/>
      <c r="D468" s="673"/>
      <c r="E468" s="673"/>
      <c r="F468" s="673"/>
      <c r="H468" s="659"/>
    </row>
    <row r="469" spans="2:8" x14ac:dyDescent="0.2">
      <c r="B469" s="673"/>
      <c r="C469" s="673"/>
      <c r="D469" s="673"/>
      <c r="E469" s="673"/>
      <c r="F469" s="673"/>
      <c r="H469" s="659"/>
    </row>
    <row r="470" spans="2:8" x14ac:dyDescent="0.2">
      <c r="B470" s="673"/>
      <c r="C470" s="673"/>
      <c r="D470" s="673"/>
      <c r="E470" s="673"/>
      <c r="F470" s="673"/>
      <c r="H470" s="659"/>
    </row>
    <row r="471" spans="2:8" x14ac:dyDescent="0.2">
      <c r="B471" s="673"/>
      <c r="C471" s="673"/>
      <c r="D471" s="673"/>
      <c r="E471" s="673"/>
      <c r="F471" s="673"/>
      <c r="H471" s="659"/>
    </row>
    <row r="472" spans="2:8" x14ac:dyDescent="0.2">
      <c r="B472" s="673"/>
      <c r="C472" s="673"/>
      <c r="D472" s="673"/>
      <c r="E472" s="673"/>
      <c r="F472" s="673"/>
      <c r="H472" s="659"/>
    </row>
    <row r="473" spans="2:8" x14ac:dyDescent="0.2">
      <c r="B473" s="673"/>
      <c r="C473" s="673"/>
      <c r="D473" s="673"/>
      <c r="E473" s="673"/>
      <c r="F473" s="673"/>
      <c r="H473" s="659"/>
    </row>
    <row r="474" spans="2:8" x14ac:dyDescent="0.2">
      <c r="B474" s="673"/>
      <c r="C474" s="673"/>
      <c r="D474" s="673"/>
      <c r="E474" s="673"/>
      <c r="F474" s="673"/>
      <c r="H474" s="659"/>
    </row>
    <row r="475" spans="2:8" x14ac:dyDescent="0.2">
      <c r="B475" s="673"/>
      <c r="C475" s="673"/>
      <c r="D475" s="673"/>
      <c r="E475" s="673"/>
      <c r="F475" s="673"/>
      <c r="H475" s="659"/>
    </row>
    <row r="476" spans="2:8" x14ac:dyDescent="0.2">
      <c r="B476" s="673"/>
      <c r="C476" s="673"/>
      <c r="D476" s="673"/>
      <c r="E476" s="673"/>
      <c r="F476" s="673"/>
      <c r="H476" s="659"/>
    </row>
    <row r="477" spans="2:8" x14ac:dyDescent="0.2">
      <c r="B477" s="673"/>
      <c r="C477" s="673"/>
      <c r="D477" s="673"/>
      <c r="E477" s="673"/>
      <c r="F477" s="673"/>
      <c r="H477" s="659"/>
    </row>
    <row r="478" spans="2:8" x14ac:dyDescent="0.2">
      <c r="B478" s="673"/>
      <c r="C478" s="673"/>
      <c r="D478" s="673"/>
      <c r="E478" s="673"/>
      <c r="F478" s="673"/>
      <c r="H478" s="659"/>
    </row>
    <row r="479" spans="2:8" x14ac:dyDescent="0.2">
      <c r="B479" s="673"/>
      <c r="C479" s="673"/>
      <c r="D479" s="673"/>
      <c r="E479" s="673"/>
      <c r="F479" s="673"/>
      <c r="H479" s="659"/>
    </row>
    <row r="480" spans="2:8" x14ac:dyDescent="0.2">
      <c r="B480" s="673"/>
      <c r="C480" s="673"/>
      <c r="D480" s="673"/>
      <c r="E480" s="673"/>
      <c r="F480" s="673"/>
      <c r="H480" s="659"/>
    </row>
    <row r="481" spans="2:8" x14ac:dyDescent="0.2">
      <c r="B481" s="673"/>
      <c r="C481" s="673"/>
      <c r="D481" s="673"/>
      <c r="E481" s="673"/>
      <c r="F481" s="673"/>
      <c r="H481" s="659"/>
    </row>
    <row r="482" spans="2:8" x14ac:dyDescent="0.2">
      <c r="B482" s="673"/>
      <c r="C482" s="673"/>
      <c r="D482" s="673"/>
      <c r="E482" s="673"/>
      <c r="F482" s="673"/>
      <c r="H482" s="659"/>
    </row>
    <row r="483" spans="2:8" x14ac:dyDescent="0.2">
      <c r="B483" s="673"/>
      <c r="C483" s="673"/>
      <c r="D483" s="673"/>
      <c r="E483" s="673"/>
      <c r="F483" s="673"/>
      <c r="H483" s="659"/>
    </row>
    <row r="484" spans="2:8" x14ac:dyDescent="0.2">
      <c r="B484" s="673"/>
      <c r="C484" s="673"/>
      <c r="D484" s="673"/>
      <c r="E484" s="673"/>
      <c r="F484" s="673"/>
      <c r="H484" s="659"/>
    </row>
    <row r="485" spans="2:8" x14ac:dyDescent="0.2">
      <c r="B485" s="673"/>
      <c r="C485" s="673"/>
      <c r="D485" s="673"/>
      <c r="E485" s="673"/>
      <c r="F485" s="673"/>
      <c r="H485" s="659"/>
    </row>
    <row r="486" spans="2:8" x14ac:dyDescent="0.2">
      <c r="B486" s="673"/>
      <c r="C486" s="673"/>
      <c r="D486" s="673"/>
      <c r="E486" s="673"/>
      <c r="F486" s="673"/>
      <c r="H486" s="659"/>
    </row>
    <row r="487" spans="2:8" x14ac:dyDescent="0.2">
      <c r="B487" s="673"/>
      <c r="C487" s="673"/>
      <c r="D487" s="673"/>
      <c r="E487" s="673"/>
      <c r="F487" s="673"/>
      <c r="H487" s="659"/>
    </row>
    <row r="488" spans="2:8" x14ac:dyDescent="0.2">
      <c r="B488" s="673"/>
      <c r="C488" s="673"/>
      <c r="D488" s="673"/>
      <c r="E488" s="673"/>
      <c r="F488" s="673"/>
      <c r="H488" s="659"/>
    </row>
    <row r="489" spans="2:8" x14ac:dyDescent="0.2">
      <c r="B489" s="673"/>
      <c r="C489" s="673"/>
      <c r="D489" s="673"/>
      <c r="E489" s="673"/>
      <c r="F489" s="673"/>
      <c r="H489" s="659"/>
    </row>
    <row r="490" spans="2:8" x14ac:dyDescent="0.2">
      <c r="B490" s="673"/>
      <c r="C490" s="673"/>
      <c r="D490" s="673"/>
      <c r="E490" s="673"/>
      <c r="F490" s="673"/>
      <c r="H490" s="659"/>
    </row>
    <row r="491" spans="2:8" x14ac:dyDescent="0.2">
      <c r="B491" s="673"/>
      <c r="C491" s="673"/>
      <c r="D491" s="673"/>
      <c r="E491" s="673"/>
      <c r="F491" s="673"/>
      <c r="H491" s="659"/>
    </row>
    <row r="492" spans="2:8" x14ac:dyDescent="0.2">
      <c r="B492" s="673"/>
      <c r="C492" s="673"/>
      <c r="D492" s="673"/>
      <c r="E492" s="673"/>
      <c r="F492" s="673"/>
      <c r="H492" s="659"/>
    </row>
    <row r="493" spans="2:8" x14ac:dyDescent="0.2">
      <c r="B493" s="673"/>
      <c r="C493" s="673"/>
      <c r="D493" s="673"/>
      <c r="E493" s="673"/>
      <c r="F493" s="673"/>
      <c r="H493" s="659"/>
    </row>
    <row r="494" spans="2:8" x14ac:dyDescent="0.2">
      <c r="B494" s="673"/>
      <c r="C494" s="673"/>
      <c r="D494" s="673"/>
      <c r="E494" s="673"/>
      <c r="F494" s="673"/>
      <c r="H494" s="659"/>
    </row>
    <row r="495" spans="2:8" x14ac:dyDescent="0.2">
      <c r="B495" s="673"/>
      <c r="C495" s="673"/>
      <c r="D495" s="673"/>
      <c r="E495" s="673"/>
      <c r="F495" s="673"/>
      <c r="H495" s="659"/>
    </row>
    <row r="496" spans="2:8" x14ac:dyDescent="0.2">
      <c r="B496" s="673"/>
      <c r="C496" s="673"/>
      <c r="D496" s="673"/>
      <c r="E496" s="673"/>
      <c r="F496" s="673"/>
      <c r="H496" s="659"/>
    </row>
    <row r="497" spans="2:8" x14ac:dyDescent="0.2">
      <c r="B497" s="673"/>
      <c r="C497" s="673"/>
      <c r="D497" s="673"/>
      <c r="E497" s="673"/>
      <c r="F497" s="673"/>
      <c r="H497" s="659"/>
    </row>
    <row r="498" spans="2:8" x14ac:dyDescent="0.2">
      <c r="B498" s="673"/>
      <c r="C498" s="673"/>
      <c r="D498" s="673"/>
      <c r="E498" s="673"/>
      <c r="F498" s="673"/>
      <c r="H498" s="659"/>
    </row>
    <row r="499" spans="2:8" x14ac:dyDescent="0.2">
      <c r="B499" s="673"/>
      <c r="C499" s="673"/>
      <c r="D499" s="673"/>
      <c r="E499" s="673"/>
      <c r="F499" s="673"/>
      <c r="H499" s="659"/>
    </row>
    <row r="500" spans="2:8" x14ac:dyDescent="0.2">
      <c r="B500" s="673"/>
      <c r="C500" s="673"/>
      <c r="D500" s="673"/>
      <c r="E500" s="673"/>
      <c r="F500" s="673"/>
      <c r="H500" s="659"/>
    </row>
    <row r="501" spans="2:8" x14ac:dyDescent="0.2">
      <c r="B501" s="673"/>
      <c r="C501" s="673"/>
      <c r="D501" s="673"/>
      <c r="E501" s="673"/>
      <c r="F501" s="673"/>
      <c r="H501" s="659"/>
    </row>
    <row r="502" spans="2:8" x14ac:dyDescent="0.2">
      <c r="B502" s="673"/>
      <c r="C502" s="673"/>
      <c r="D502" s="673"/>
      <c r="E502" s="673"/>
      <c r="F502" s="673"/>
      <c r="H502" s="659"/>
    </row>
    <row r="503" spans="2:8" x14ac:dyDescent="0.2">
      <c r="B503" s="673"/>
      <c r="C503" s="673"/>
      <c r="D503" s="673"/>
      <c r="E503" s="673"/>
      <c r="F503" s="673"/>
      <c r="H503" s="659"/>
    </row>
    <row r="504" spans="2:8" x14ac:dyDescent="0.2">
      <c r="B504" s="673"/>
      <c r="C504" s="673"/>
      <c r="D504" s="673"/>
      <c r="E504" s="673"/>
      <c r="F504" s="673"/>
      <c r="H504" s="659"/>
    </row>
    <row r="505" spans="2:8" x14ac:dyDescent="0.2">
      <c r="B505" s="673"/>
      <c r="C505" s="673"/>
      <c r="D505" s="673"/>
      <c r="E505" s="673"/>
      <c r="F505" s="673"/>
      <c r="H505" s="659"/>
    </row>
    <row r="506" spans="2:8" x14ac:dyDescent="0.2">
      <c r="B506" s="673"/>
      <c r="C506" s="673"/>
      <c r="D506" s="673"/>
      <c r="E506" s="673"/>
      <c r="F506" s="673"/>
      <c r="H506" s="659"/>
    </row>
    <row r="507" spans="2:8" x14ac:dyDescent="0.2">
      <c r="B507" s="673"/>
      <c r="C507" s="673"/>
      <c r="D507" s="673"/>
      <c r="E507" s="673"/>
      <c r="F507" s="673"/>
      <c r="H507" s="659"/>
    </row>
    <row r="508" spans="2:8" x14ac:dyDescent="0.2">
      <c r="B508" s="673"/>
      <c r="C508" s="673"/>
      <c r="D508" s="673"/>
      <c r="E508" s="673"/>
      <c r="F508" s="673"/>
      <c r="H508" s="659"/>
    </row>
    <row r="509" spans="2:8" x14ac:dyDescent="0.2">
      <c r="B509" s="673"/>
      <c r="C509" s="673"/>
      <c r="D509" s="673"/>
      <c r="E509" s="673"/>
      <c r="F509" s="673"/>
      <c r="H509" s="659"/>
    </row>
    <row r="510" spans="2:8" x14ac:dyDescent="0.2">
      <c r="B510" s="673"/>
      <c r="C510" s="673"/>
      <c r="D510" s="673"/>
      <c r="E510" s="673"/>
      <c r="F510" s="673"/>
      <c r="H510" s="659"/>
    </row>
    <row r="511" spans="2:8" x14ac:dyDescent="0.2">
      <c r="B511" s="673"/>
      <c r="C511" s="673"/>
      <c r="D511" s="673"/>
      <c r="E511" s="673"/>
      <c r="F511" s="673"/>
      <c r="H511" s="659"/>
    </row>
    <row r="512" spans="2:8" x14ac:dyDescent="0.2">
      <c r="B512" s="673"/>
      <c r="C512" s="673"/>
      <c r="D512" s="673"/>
      <c r="E512" s="673"/>
      <c r="F512" s="673"/>
      <c r="H512" s="659"/>
    </row>
    <row r="513" spans="2:8" x14ac:dyDescent="0.2">
      <c r="B513" s="673"/>
      <c r="C513" s="673"/>
      <c r="D513" s="673"/>
      <c r="E513" s="673"/>
      <c r="F513" s="673"/>
      <c r="H513" s="659"/>
    </row>
    <row r="514" spans="2:8" x14ac:dyDescent="0.2">
      <c r="B514" s="673"/>
      <c r="C514" s="673"/>
      <c r="D514" s="673"/>
      <c r="E514" s="673"/>
      <c r="F514" s="673"/>
      <c r="H514" s="659"/>
    </row>
    <row r="515" spans="2:8" x14ac:dyDescent="0.2">
      <c r="B515" s="673"/>
      <c r="C515" s="673"/>
      <c r="D515" s="673"/>
      <c r="E515" s="673"/>
      <c r="F515" s="673"/>
      <c r="H515" s="659"/>
    </row>
    <row r="516" spans="2:8" x14ac:dyDescent="0.2">
      <c r="B516" s="673"/>
      <c r="C516" s="673"/>
      <c r="D516" s="673"/>
      <c r="E516" s="673"/>
      <c r="F516" s="673"/>
      <c r="H516" s="659"/>
    </row>
    <row r="517" spans="2:8" x14ac:dyDescent="0.2">
      <c r="B517" s="673"/>
      <c r="C517" s="673"/>
      <c r="D517" s="673"/>
      <c r="E517" s="673"/>
      <c r="F517" s="673"/>
      <c r="H517" s="659"/>
    </row>
    <row r="518" spans="2:8" x14ac:dyDescent="0.2">
      <c r="B518" s="673"/>
      <c r="C518" s="673"/>
      <c r="D518" s="673"/>
      <c r="E518" s="673"/>
      <c r="F518" s="673"/>
      <c r="H518" s="659"/>
    </row>
    <row r="519" spans="2:8" x14ac:dyDescent="0.2">
      <c r="B519" s="673"/>
      <c r="C519" s="673"/>
      <c r="D519" s="673"/>
      <c r="E519" s="673"/>
      <c r="F519" s="673"/>
      <c r="H519" s="659"/>
    </row>
    <row r="520" spans="2:8" x14ac:dyDescent="0.2">
      <c r="B520" s="673"/>
      <c r="C520" s="673"/>
      <c r="D520" s="673"/>
      <c r="E520" s="673"/>
      <c r="F520" s="673"/>
      <c r="H520" s="659"/>
    </row>
    <row r="521" spans="2:8" x14ac:dyDescent="0.2">
      <c r="B521" s="673"/>
      <c r="C521" s="673"/>
      <c r="D521" s="673"/>
      <c r="E521" s="673"/>
      <c r="F521" s="673"/>
      <c r="H521" s="659"/>
    </row>
    <row r="522" spans="2:8" x14ac:dyDescent="0.2">
      <c r="B522" s="673"/>
      <c r="C522" s="673"/>
      <c r="D522" s="673"/>
      <c r="E522" s="673"/>
      <c r="F522" s="673"/>
      <c r="H522" s="659"/>
    </row>
    <row r="523" spans="2:8" x14ac:dyDescent="0.2">
      <c r="B523" s="673"/>
      <c r="C523" s="673"/>
      <c r="D523" s="673"/>
      <c r="E523" s="673"/>
      <c r="F523" s="673"/>
      <c r="H523" s="659"/>
    </row>
    <row r="524" spans="2:8" x14ac:dyDescent="0.2">
      <c r="B524" s="673"/>
      <c r="C524" s="673"/>
      <c r="D524" s="673"/>
      <c r="E524" s="673"/>
      <c r="F524" s="673"/>
      <c r="H524" s="659"/>
    </row>
    <row r="525" spans="2:8" x14ac:dyDescent="0.2">
      <c r="B525" s="673"/>
      <c r="C525" s="673"/>
      <c r="D525" s="673"/>
      <c r="E525" s="673"/>
      <c r="F525" s="673"/>
      <c r="H525" s="659"/>
    </row>
    <row r="526" spans="2:8" x14ac:dyDescent="0.2">
      <c r="B526" s="673"/>
      <c r="C526" s="673"/>
      <c r="D526" s="673"/>
      <c r="E526" s="673"/>
      <c r="F526" s="673"/>
      <c r="H526" s="659"/>
    </row>
    <row r="527" spans="2:8" x14ac:dyDescent="0.2">
      <c r="B527" s="673"/>
      <c r="C527" s="673"/>
      <c r="D527" s="673"/>
      <c r="E527" s="673"/>
      <c r="F527" s="673"/>
      <c r="H527" s="659"/>
    </row>
    <row r="528" spans="2:8" x14ac:dyDescent="0.2">
      <c r="B528" s="673"/>
      <c r="C528" s="673"/>
      <c r="D528" s="673"/>
      <c r="E528" s="673"/>
      <c r="F528" s="673"/>
      <c r="H528" s="659"/>
    </row>
    <row r="529" spans="2:8" x14ac:dyDescent="0.2">
      <c r="B529" s="673"/>
      <c r="C529" s="673"/>
      <c r="D529" s="673"/>
      <c r="E529" s="673"/>
      <c r="F529" s="673"/>
      <c r="H529" s="659"/>
    </row>
    <row r="530" spans="2:8" x14ac:dyDescent="0.2">
      <c r="B530" s="673"/>
      <c r="C530" s="673"/>
      <c r="D530" s="673"/>
      <c r="E530" s="673"/>
      <c r="F530" s="673"/>
      <c r="H530" s="659"/>
    </row>
    <row r="531" spans="2:8" x14ac:dyDescent="0.2">
      <c r="B531" s="673"/>
      <c r="C531" s="673"/>
      <c r="D531" s="673"/>
      <c r="E531" s="673"/>
      <c r="F531" s="673"/>
      <c r="H531" s="659"/>
    </row>
    <row r="532" spans="2:8" x14ac:dyDescent="0.2">
      <c r="B532" s="673"/>
      <c r="C532" s="673"/>
      <c r="D532" s="673"/>
      <c r="E532" s="673"/>
      <c r="F532" s="673"/>
      <c r="H532" s="659"/>
    </row>
    <row r="533" spans="2:8" x14ac:dyDescent="0.2">
      <c r="B533" s="673"/>
      <c r="C533" s="673"/>
      <c r="D533" s="673"/>
      <c r="E533" s="673"/>
      <c r="F533" s="673"/>
      <c r="H533" s="659"/>
    </row>
    <row r="534" spans="2:8" x14ac:dyDescent="0.2">
      <c r="B534" s="673"/>
      <c r="C534" s="673"/>
      <c r="D534" s="673"/>
      <c r="E534" s="673"/>
      <c r="F534" s="673"/>
      <c r="H534" s="659"/>
    </row>
    <row r="535" spans="2:8" x14ac:dyDescent="0.2">
      <c r="B535" s="673"/>
      <c r="C535" s="673"/>
      <c r="D535" s="673"/>
      <c r="E535" s="673"/>
      <c r="F535" s="673"/>
      <c r="H535" s="659"/>
    </row>
    <row r="536" spans="2:8" x14ac:dyDescent="0.2">
      <c r="B536" s="673"/>
      <c r="C536" s="673"/>
      <c r="D536" s="673"/>
      <c r="E536" s="673"/>
      <c r="F536" s="673"/>
      <c r="H536" s="659"/>
    </row>
    <row r="537" spans="2:8" x14ac:dyDescent="0.2">
      <c r="B537" s="673"/>
      <c r="C537" s="673"/>
      <c r="D537" s="673"/>
      <c r="E537" s="673"/>
      <c r="F537" s="673"/>
      <c r="H537" s="659"/>
    </row>
    <row r="538" spans="2:8" x14ac:dyDescent="0.2">
      <c r="B538" s="673"/>
      <c r="C538" s="673"/>
      <c r="D538" s="673"/>
      <c r="E538" s="673"/>
      <c r="F538" s="673"/>
      <c r="H538" s="659"/>
    </row>
    <row r="539" spans="2:8" x14ac:dyDescent="0.2">
      <c r="B539" s="673"/>
      <c r="C539" s="673"/>
      <c r="D539" s="673"/>
      <c r="E539" s="673"/>
      <c r="F539" s="673"/>
      <c r="H539" s="659"/>
    </row>
    <row r="540" spans="2:8" x14ac:dyDescent="0.2">
      <c r="B540" s="673"/>
      <c r="C540" s="673"/>
      <c r="D540" s="673"/>
      <c r="E540" s="673"/>
      <c r="F540" s="673"/>
      <c r="H540" s="659"/>
    </row>
    <row r="541" spans="2:8" x14ac:dyDescent="0.2">
      <c r="B541" s="673"/>
      <c r="C541" s="673"/>
      <c r="D541" s="673"/>
      <c r="E541" s="673"/>
      <c r="F541" s="673"/>
      <c r="H541" s="659"/>
    </row>
    <row r="542" spans="2:8" x14ac:dyDescent="0.2">
      <c r="B542" s="673"/>
      <c r="C542" s="673"/>
      <c r="D542" s="673"/>
      <c r="E542" s="673"/>
      <c r="F542" s="673"/>
      <c r="H542" s="659"/>
    </row>
    <row r="543" spans="2:8" x14ac:dyDescent="0.2">
      <c r="B543" s="673"/>
      <c r="C543" s="673"/>
      <c r="D543" s="673"/>
      <c r="E543" s="673"/>
      <c r="F543" s="673"/>
      <c r="H543" s="659"/>
    </row>
    <row r="544" spans="2:8" x14ac:dyDescent="0.2">
      <c r="B544" s="673"/>
      <c r="C544" s="673"/>
      <c r="D544" s="673"/>
      <c r="E544" s="673"/>
      <c r="F544" s="673"/>
      <c r="H544" s="659"/>
    </row>
    <row r="545" spans="2:8" x14ac:dyDescent="0.2">
      <c r="B545" s="673"/>
      <c r="C545" s="673"/>
      <c r="D545" s="673"/>
      <c r="E545" s="673"/>
      <c r="F545" s="673"/>
      <c r="H545" s="659"/>
    </row>
    <row r="546" spans="2:8" x14ac:dyDescent="0.2">
      <c r="B546" s="673"/>
      <c r="C546" s="673"/>
      <c r="D546" s="673"/>
      <c r="E546" s="673"/>
      <c r="F546" s="673"/>
      <c r="H546" s="659"/>
    </row>
    <row r="547" spans="2:8" x14ac:dyDescent="0.2">
      <c r="B547" s="673"/>
      <c r="C547" s="673"/>
      <c r="D547" s="673"/>
      <c r="E547" s="673"/>
      <c r="F547" s="673"/>
      <c r="H547" s="659"/>
    </row>
    <row r="548" spans="2:8" x14ac:dyDescent="0.2">
      <c r="B548" s="673"/>
      <c r="C548" s="673"/>
      <c r="D548" s="673"/>
      <c r="E548" s="673"/>
      <c r="F548" s="673"/>
      <c r="H548" s="659"/>
    </row>
    <row r="549" spans="2:8" x14ac:dyDescent="0.2">
      <c r="B549" s="673"/>
      <c r="C549" s="673"/>
      <c r="D549" s="673"/>
      <c r="E549" s="673"/>
      <c r="F549" s="673"/>
      <c r="H549" s="659"/>
    </row>
    <row r="550" spans="2:8" x14ac:dyDescent="0.2">
      <c r="B550" s="673"/>
      <c r="C550" s="673"/>
      <c r="D550" s="673"/>
      <c r="E550" s="673"/>
      <c r="F550" s="673"/>
      <c r="H550" s="659"/>
    </row>
    <row r="551" spans="2:8" x14ac:dyDescent="0.2">
      <c r="B551" s="673"/>
      <c r="C551" s="673"/>
      <c r="D551" s="673"/>
      <c r="E551" s="673"/>
      <c r="F551" s="673"/>
      <c r="H551" s="659"/>
    </row>
    <row r="552" spans="2:8" x14ac:dyDescent="0.2">
      <c r="B552" s="673"/>
      <c r="C552" s="673"/>
      <c r="D552" s="673"/>
      <c r="E552" s="673"/>
      <c r="F552" s="673"/>
      <c r="H552" s="659"/>
    </row>
    <row r="553" spans="2:8" x14ac:dyDescent="0.2">
      <c r="B553" s="673"/>
      <c r="C553" s="673"/>
      <c r="D553" s="673"/>
      <c r="E553" s="673"/>
      <c r="F553" s="673"/>
      <c r="H553" s="659"/>
    </row>
    <row r="554" spans="2:8" x14ac:dyDescent="0.2">
      <c r="B554" s="673"/>
      <c r="C554" s="673"/>
      <c r="D554" s="673"/>
      <c r="E554" s="673"/>
      <c r="F554" s="673"/>
      <c r="H554" s="659"/>
    </row>
    <row r="555" spans="2:8" x14ac:dyDescent="0.2">
      <c r="B555" s="673"/>
      <c r="C555" s="673"/>
      <c r="D555" s="673"/>
      <c r="E555" s="673"/>
      <c r="F555" s="673"/>
      <c r="H555" s="659"/>
    </row>
    <row r="556" spans="2:8" x14ac:dyDescent="0.2">
      <c r="B556" s="673"/>
      <c r="C556" s="673"/>
      <c r="D556" s="673"/>
      <c r="E556" s="673"/>
      <c r="F556" s="673"/>
      <c r="H556" s="659"/>
    </row>
    <row r="557" spans="2:8" x14ac:dyDescent="0.2">
      <c r="B557" s="673"/>
      <c r="C557" s="673"/>
      <c r="D557" s="673"/>
      <c r="E557" s="673"/>
      <c r="F557" s="673"/>
      <c r="H557" s="659"/>
    </row>
    <row r="558" spans="2:8" x14ac:dyDescent="0.2">
      <c r="B558" s="673"/>
      <c r="C558" s="673"/>
      <c r="D558" s="673"/>
      <c r="E558" s="673"/>
      <c r="F558" s="673"/>
      <c r="H558" s="659"/>
    </row>
    <row r="559" spans="2:8" x14ac:dyDescent="0.2">
      <c r="B559" s="673"/>
      <c r="C559" s="673"/>
      <c r="D559" s="673"/>
      <c r="E559" s="673"/>
      <c r="F559" s="673"/>
      <c r="H559" s="659"/>
    </row>
    <row r="560" spans="2:8" x14ac:dyDescent="0.2">
      <c r="B560" s="673"/>
      <c r="C560" s="673"/>
      <c r="D560" s="673"/>
      <c r="E560" s="673"/>
      <c r="F560" s="673"/>
      <c r="H560" s="659"/>
    </row>
    <row r="561" spans="2:8" x14ac:dyDescent="0.2">
      <c r="B561" s="673"/>
      <c r="C561" s="673"/>
      <c r="D561" s="673"/>
      <c r="E561" s="673"/>
      <c r="F561" s="673"/>
      <c r="H561" s="659"/>
    </row>
    <row r="562" spans="2:8" x14ac:dyDescent="0.2">
      <c r="B562" s="673"/>
      <c r="C562" s="673"/>
      <c r="D562" s="673"/>
      <c r="E562" s="673"/>
      <c r="F562" s="673"/>
      <c r="H562" s="659"/>
    </row>
    <row r="563" spans="2:8" x14ac:dyDescent="0.2">
      <c r="B563" s="673"/>
      <c r="C563" s="673"/>
      <c r="D563" s="673"/>
      <c r="E563" s="673"/>
      <c r="F563" s="673"/>
      <c r="H563" s="659"/>
    </row>
    <row r="564" spans="2:8" x14ac:dyDescent="0.2">
      <c r="B564" s="673"/>
      <c r="C564" s="673"/>
      <c r="D564" s="673"/>
      <c r="E564" s="673"/>
      <c r="F564" s="673"/>
      <c r="H564" s="659"/>
    </row>
    <row r="565" spans="2:8" x14ac:dyDescent="0.2">
      <c r="B565" s="673"/>
      <c r="C565" s="673"/>
      <c r="D565" s="673"/>
      <c r="E565" s="673"/>
      <c r="F565" s="673"/>
      <c r="H565" s="659"/>
    </row>
    <row r="566" spans="2:8" x14ac:dyDescent="0.2">
      <c r="B566" s="673"/>
      <c r="C566" s="673"/>
      <c r="D566" s="673"/>
      <c r="E566" s="673"/>
      <c r="F566" s="673"/>
      <c r="H566" s="659"/>
    </row>
    <row r="567" spans="2:8" x14ac:dyDescent="0.2">
      <c r="B567" s="673"/>
      <c r="C567" s="673"/>
      <c r="D567" s="673"/>
      <c r="E567" s="673"/>
      <c r="F567" s="673"/>
      <c r="H567" s="659"/>
    </row>
    <row r="568" spans="2:8" x14ac:dyDescent="0.2">
      <c r="B568" s="673"/>
      <c r="C568" s="673"/>
      <c r="D568" s="673"/>
      <c r="E568" s="673"/>
      <c r="F568" s="673"/>
      <c r="H568" s="659"/>
    </row>
    <row r="569" spans="2:8" x14ac:dyDescent="0.2">
      <c r="B569" s="673"/>
      <c r="C569" s="673"/>
      <c r="D569" s="673"/>
      <c r="E569" s="673"/>
      <c r="F569" s="673"/>
      <c r="H569" s="659"/>
    </row>
    <row r="570" spans="2:8" x14ac:dyDescent="0.2">
      <c r="B570" s="673"/>
      <c r="C570" s="673"/>
      <c r="D570" s="673"/>
      <c r="E570" s="673"/>
      <c r="F570" s="673"/>
      <c r="H570" s="659"/>
    </row>
    <row r="571" spans="2:8" x14ac:dyDescent="0.2">
      <c r="B571" s="673"/>
      <c r="C571" s="673"/>
      <c r="D571" s="673"/>
      <c r="E571" s="673"/>
      <c r="F571" s="673"/>
      <c r="H571" s="659"/>
    </row>
    <row r="572" spans="2:8" x14ac:dyDescent="0.2">
      <c r="B572" s="673"/>
      <c r="C572" s="673"/>
      <c r="D572" s="673"/>
      <c r="E572" s="673"/>
      <c r="F572" s="673"/>
      <c r="H572" s="659"/>
    </row>
    <row r="573" spans="2:8" x14ac:dyDescent="0.2">
      <c r="B573" s="673"/>
      <c r="C573" s="673"/>
      <c r="D573" s="673"/>
      <c r="E573" s="673"/>
      <c r="F573" s="673"/>
      <c r="H573" s="659"/>
    </row>
    <row r="574" spans="2:8" x14ac:dyDescent="0.2">
      <c r="B574" s="673"/>
      <c r="C574" s="673"/>
      <c r="D574" s="673"/>
      <c r="E574" s="673"/>
      <c r="F574" s="673"/>
      <c r="H574" s="659"/>
    </row>
    <row r="575" spans="2:8" x14ac:dyDescent="0.2">
      <c r="B575" s="673"/>
      <c r="C575" s="673"/>
      <c r="D575" s="673"/>
      <c r="E575" s="673"/>
      <c r="F575" s="673"/>
      <c r="H575" s="659"/>
    </row>
    <row r="576" spans="2:8" x14ac:dyDescent="0.2">
      <c r="B576" s="673"/>
      <c r="C576" s="673"/>
      <c r="D576" s="673"/>
      <c r="E576" s="673"/>
      <c r="F576" s="673"/>
      <c r="H576" s="659"/>
    </row>
    <row r="577" spans="2:8" x14ac:dyDescent="0.2">
      <c r="B577" s="673"/>
      <c r="C577" s="673"/>
      <c r="D577" s="673"/>
      <c r="E577" s="673"/>
      <c r="F577" s="673"/>
      <c r="H577" s="659"/>
    </row>
    <row r="578" spans="2:8" x14ac:dyDescent="0.2">
      <c r="B578" s="673"/>
      <c r="C578" s="673"/>
      <c r="D578" s="673"/>
      <c r="E578" s="673"/>
      <c r="F578" s="673"/>
      <c r="H578" s="659"/>
    </row>
    <row r="579" spans="2:8" x14ac:dyDescent="0.2">
      <c r="B579" s="673"/>
      <c r="C579" s="673"/>
      <c r="D579" s="673"/>
      <c r="E579" s="673"/>
      <c r="F579" s="673"/>
      <c r="H579" s="659"/>
    </row>
    <row r="580" spans="2:8" x14ac:dyDescent="0.2">
      <c r="B580" s="673"/>
      <c r="C580" s="673"/>
      <c r="D580" s="673"/>
      <c r="E580" s="673"/>
      <c r="F580" s="673"/>
      <c r="H580" s="659"/>
    </row>
    <row r="581" spans="2:8" x14ac:dyDescent="0.2">
      <c r="B581" s="673"/>
      <c r="C581" s="673"/>
      <c r="D581" s="673"/>
      <c r="E581" s="673"/>
      <c r="F581" s="673"/>
      <c r="H581" s="659"/>
    </row>
    <row r="582" spans="2:8" x14ac:dyDescent="0.2">
      <c r="B582" s="673"/>
      <c r="C582" s="673"/>
      <c r="D582" s="673"/>
      <c r="E582" s="673"/>
      <c r="F582" s="673"/>
      <c r="H582" s="659"/>
    </row>
    <row r="583" spans="2:8" x14ac:dyDescent="0.2">
      <c r="B583" s="673"/>
      <c r="C583" s="673"/>
      <c r="D583" s="673"/>
      <c r="E583" s="673"/>
      <c r="F583" s="673"/>
      <c r="H583" s="659"/>
    </row>
    <row r="584" spans="2:8" x14ac:dyDescent="0.2">
      <c r="B584" s="673"/>
      <c r="C584" s="673"/>
      <c r="D584" s="673"/>
      <c r="E584" s="673"/>
      <c r="F584" s="673"/>
      <c r="H584" s="659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horizont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7"/>
  <sheetViews>
    <sheetView topLeftCell="A403" workbookViewId="0">
      <selection activeCell="A2" sqref="A2"/>
    </sheetView>
  </sheetViews>
  <sheetFormatPr defaultRowHeight="12.75" x14ac:dyDescent="0.2"/>
  <cols>
    <col min="1" max="1" width="10.85546875" style="678" customWidth="1"/>
    <col min="2" max="2" width="11.42578125" style="678" bestFit="1" customWidth="1"/>
    <col min="3" max="3" width="6.7109375" style="678" customWidth="1"/>
    <col min="4" max="4" width="19.28515625" style="678" customWidth="1"/>
    <col min="5" max="5" width="12.42578125" style="678" customWidth="1"/>
    <col min="6" max="6" width="24.5703125" style="678" customWidth="1"/>
    <col min="7" max="7" width="10.85546875" style="678" customWidth="1"/>
    <col min="8" max="8" width="18.28515625" style="678" customWidth="1"/>
    <col min="9" max="9" width="10.42578125" style="678" customWidth="1"/>
    <col min="10" max="10" width="18.5703125" style="678" customWidth="1"/>
    <col min="11" max="11" width="15.7109375" style="678" bestFit="1" customWidth="1"/>
    <col min="12" max="16384" width="9.140625" style="678"/>
  </cols>
  <sheetData>
    <row r="1" spans="1:10" x14ac:dyDescent="0.2">
      <c r="A1" s="676"/>
      <c r="B1" s="676"/>
      <c r="C1" s="676"/>
      <c r="D1" s="676"/>
      <c r="E1" s="676"/>
      <c r="F1" s="676"/>
      <c r="G1" s="676"/>
      <c r="H1" s="676"/>
      <c r="I1" s="676"/>
      <c r="J1" s="677"/>
    </row>
    <row r="2" spans="1:10" ht="18" customHeight="1" x14ac:dyDescent="0.3">
      <c r="A2" s="679" t="s">
        <v>726</v>
      </c>
      <c r="B2" s="680"/>
      <c r="C2" s="680"/>
      <c r="D2" s="680"/>
      <c r="E2" s="680"/>
      <c r="F2" s="680"/>
      <c r="G2" s="680"/>
      <c r="H2" s="680"/>
      <c r="I2" s="680"/>
      <c r="J2" s="680"/>
    </row>
    <row r="3" spans="1:10" ht="18" customHeight="1" x14ac:dyDescent="0.3">
      <c r="A3" s="679" t="s">
        <v>727</v>
      </c>
      <c r="B3" s="680"/>
      <c r="C3" s="680"/>
      <c r="D3" s="680"/>
      <c r="E3" s="680"/>
      <c r="F3" s="680"/>
      <c r="G3" s="680"/>
      <c r="H3" s="680"/>
      <c r="I3" s="680"/>
      <c r="J3" s="680"/>
    </row>
    <row r="4" spans="1:10" x14ac:dyDescent="0.2">
      <c r="A4" s="676"/>
      <c r="B4" s="676"/>
      <c r="C4" s="676"/>
      <c r="D4" s="676"/>
      <c r="E4" s="676"/>
      <c r="F4" s="676"/>
      <c r="G4" s="676"/>
      <c r="H4" s="676"/>
      <c r="I4" s="676"/>
      <c r="J4" s="676"/>
    </row>
    <row r="5" spans="1:10" ht="13.5" customHeight="1" thickBot="1" x14ac:dyDescent="0.25">
      <c r="A5" s="676"/>
      <c r="B5" s="676"/>
      <c r="C5" s="676"/>
      <c r="D5" s="676"/>
      <c r="E5" s="676"/>
      <c r="F5" s="676"/>
      <c r="G5" s="676"/>
      <c r="H5" s="676"/>
      <c r="I5" s="676"/>
      <c r="J5" s="676"/>
    </row>
    <row r="6" spans="1:10" ht="17.25" customHeight="1" x14ac:dyDescent="0.25">
      <c r="A6" s="681" t="s">
        <v>728</v>
      </c>
      <c r="B6" s="681" t="s">
        <v>729</v>
      </c>
      <c r="C6" s="681" t="s">
        <v>730</v>
      </c>
      <c r="D6" s="681" t="s">
        <v>731</v>
      </c>
      <c r="E6" s="681" t="s">
        <v>732</v>
      </c>
      <c r="F6" s="681" t="s">
        <v>733</v>
      </c>
      <c r="G6" s="681" t="s">
        <v>734</v>
      </c>
      <c r="H6" s="681" t="s">
        <v>735</v>
      </c>
      <c r="I6" s="681" t="s">
        <v>736</v>
      </c>
      <c r="J6" s="681" t="s">
        <v>737</v>
      </c>
    </row>
    <row r="7" spans="1:10" ht="15.75" customHeight="1" thickBot="1" x14ac:dyDescent="0.3">
      <c r="A7" s="682" t="s">
        <v>738</v>
      </c>
      <c r="B7" s="682"/>
      <c r="C7" s="682"/>
      <c r="D7" s="682" t="s">
        <v>738</v>
      </c>
      <c r="E7" s="682" t="s">
        <v>739</v>
      </c>
      <c r="F7" s="682"/>
      <c r="G7" s="682" t="s">
        <v>740</v>
      </c>
      <c r="H7" s="682"/>
      <c r="I7" s="682" t="s">
        <v>511</v>
      </c>
      <c r="J7" s="682"/>
    </row>
    <row r="8" spans="1:10" ht="14.25" customHeight="1" x14ac:dyDescent="0.25">
      <c r="A8" s="683"/>
      <c r="B8" s="683"/>
      <c r="C8" s="683"/>
      <c r="D8" s="683"/>
      <c r="E8" s="683"/>
      <c r="F8" s="683"/>
      <c r="G8" s="683"/>
      <c r="H8" s="683"/>
      <c r="I8" s="683"/>
      <c r="J8" s="683"/>
    </row>
    <row r="9" spans="1:10" ht="15.75" x14ac:dyDescent="0.25">
      <c r="A9" s="684"/>
      <c r="B9" s="684"/>
      <c r="C9" s="685"/>
      <c r="D9" s="684"/>
      <c r="E9" s="685"/>
      <c r="F9" s="684"/>
      <c r="G9" s="685"/>
      <c r="H9" s="685"/>
      <c r="I9" s="685"/>
      <c r="J9" s="686"/>
    </row>
    <row r="10" spans="1:10" ht="15.75" x14ac:dyDescent="0.25">
      <c r="A10" s="687">
        <v>108</v>
      </c>
      <c r="B10" s="688">
        <v>43109</v>
      </c>
      <c r="C10" s="687">
        <v>132</v>
      </c>
      <c r="D10" s="687" t="s">
        <v>741</v>
      </c>
      <c r="E10" s="687" t="s">
        <v>742</v>
      </c>
      <c r="F10" s="689" t="s">
        <v>743</v>
      </c>
      <c r="G10" s="687">
        <v>20</v>
      </c>
      <c r="H10" s="687" t="s">
        <v>744</v>
      </c>
      <c r="I10" s="687" t="s">
        <v>745</v>
      </c>
      <c r="J10" s="690">
        <v>245000</v>
      </c>
    </row>
    <row r="11" spans="1:10" ht="15.75" x14ac:dyDescent="0.25">
      <c r="A11" s="687"/>
      <c r="B11" s="688"/>
      <c r="C11" s="687">
        <v>132</v>
      </c>
      <c r="D11" s="687"/>
      <c r="E11" s="687"/>
      <c r="F11" s="689" t="s">
        <v>746</v>
      </c>
      <c r="G11" s="687">
        <v>20</v>
      </c>
      <c r="H11" s="687" t="s">
        <v>747</v>
      </c>
      <c r="I11" s="687" t="s">
        <v>745</v>
      </c>
      <c r="J11" s="690">
        <v>33000</v>
      </c>
    </row>
    <row r="12" spans="1:10" s="693" customFormat="1" ht="15.75" x14ac:dyDescent="0.25">
      <c r="A12" s="691"/>
      <c r="B12" s="691"/>
      <c r="C12" s="691">
        <v>132</v>
      </c>
      <c r="D12" s="691"/>
      <c r="E12" s="691"/>
      <c r="F12" s="691"/>
      <c r="G12" s="691">
        <v>20</v>
      </c>
      <c r="H12" s="691"/>
      <c r="I12" s="691"/>
      <c r="J12" s="692">
        <v>278000</v>
      </c>
    </row>
    <row r="13" spans="1:10" ht="15.75" x14ac:dyDescent="0.25">
      <c r="A13" s="687"/>
      <c r="B13" s="688"/>
      <c r="C13" s="687">
        <v>132</v>
      </c>
      <c r="D13" s="687"/>
      <c r="E13" s="687"/>
      <c r="F13" s="687"/>
      <c r="G13" s="687">
        <v>40</v>
      </c>
      <c r="H13" s="687" t="s">
        <v>744</v>
      </c>
      <c r="I13" s="687" t="s">
        <v>745</v>
      </c>
      <c r="J13" s="690">
        <v>57996</v>
      </c>
    </row>
    <row r="14" spans="1:10" ht="15.75" x14ac:dyDescent="0.25">
      <c r="A14" s="687"/>
      <c r="B14" s="688"/>
      <c r="C14" s="687">
        <v>132</v>
      </c>
      <c r="D14" s="687"/>
      <c r="E14" s="687"/>
      <c r="F14" s="687"/>
      <c r="G14" s="687">
        <v>40</v>
      </c>
      <c r="H14" s="687" t="s">
        <v>747</v>
      </c>
      <c r="I14" s="687" t="s">
        <v>745</v>
      </c>
      <c r="J14" s="690">
        <v>4044</v>
      </c>
    </row>
    <row r="15" spans="1:10" s="693" customFormat="1" ht="15.75" x14ac:dyDescent="0.25">
      <c r="A15" s="691"/>
      <c r="B15" s="691"/>
      <c r="C15" s="691">
        <v>132</v>
      </c>
      <c r="D15" s="691"/>
      <c r="E15" s="691"/>
      <c r="F15" s="691"/>
      <c r="G15" s="691">
        <v>40</v>
      </c>
      <c r="H15" s="691"/>
      <c r="I15" s="691"/>
      <c r="J15" s="692">
        <v>62040</v>
      </c>
    </row>
    <row r="16" spans="1:10" ht="15.75" x14ac:dyDescent="0.25">
      <c r="A16" s="687"/>
      <c r="B16" s="688"/>
      <c r="C16" s="687">
        <v>132</v>
      </c>
      <c r="D16" s="687"/>
      <c r="E16" s="687"/>
      <c r="F16" s="687"/>
      <c r="G16" s="687">
        <v>50</v>
      </c>
      <c r="H16" s="687" t="s">
        <v>744</v>
      </c>
      <c r="I16" s="687" t="s">
        <v>745</v>
      </c>
      <c r="J16" s="690">
        <v>22813</v>
      </c>
    </row>
    <row r="17" spans="1:10" s="693" customFormat="1" ht="15.75" x14ac:dyDescent="0.25">
      <c r="A17" s="687"/>
      <c r="B17" s="688"/>
      <c r="C17" s="687">
        <v>132</v>
      </c>
      <c r="D17" s="687"/>
      <c r="E17" s="687"/>
      <c r="F17" s="687"/>
      <c r="G17" s="687">
        <v>50</v>
      </c>
      <c r="H17" s="687" t="s">
        <v>747</v>
      </c>
      <c r="I17" s="687" t="s">
        <v>745</v>
      </c>
      <c r="J17" s="690">
        <v>2660</v>
      </c>
    </row>
    <row r="18" spans="1:10" s="693" customFormat="1" ht="15.75" x14ac:dyDescent="0.25">
      <c r="A18" s="691"/>
      <c r="B18" s="691"/>
      <c r="C18" s="691">
        <v>132</v>
      </c>
      <c r="D18" s="691"/>
      <c r="E18" s="691"/>
      <c r="F18" s="691"/>
      <c r="G18" s="691">
        <v>50</v>
      </c>
      <c r="H18" s="691"/>
      <c r="I18" s="691"/>
      <c r="J18" s="692">
        <v>25473</v>
      </c>
    </row>
    <row r="19" spans="1:10" ht="15.75" x14ac:dyDescent="0.25">
      <c r="A19" s="687"/>
      <c r="B19" s="688"/>
      <c r="C19" s="687">
        <v>132</v>
      </c>
      <c r="D19" s="687"/>
      <c r="E19" s="687"/>
      <c r="F19" s="687"/>
      <c r="G19" s="687">
        <v>60</v>
      </c>
      <c r="H19" s="687" t="s">
        <v>744</v>
      </c>
      <c r="I19" s="687" t="s">
        <v>745</v>
      </c>
      <c r="J19" s="690">
        <v>38894</v>
      </c>
    </row>
    <row r="20" spans="1:10" s="693" customFormat="1" ht="15.75" x14ac:dyDescent="0.25">
      <c r="A20" s="691"/>
      <c r="B20" s="691"/>
      <c r="C20" s="691">
        <v>132</v>
      </c>
      <c r="D20" s="691"/>
      <c r="E20" s="691"/>
      <c r="F20" s="691"/>
      <c r="G20" s="691">
        <v>60</v>
      </c>
      <c r="H20" s="691"/>
      <c r="I20" s="691"/>
      <c r="J20" s="692">
        <v>38894</v>
      </c>
    </row>
    <row r="21" spans="1:10" ht="15.75" x14ac:dyDescent="0.25">
      <c r="A21" s="687"/>
      <c r="B21" s="688"/>
      <c r="C21" s="687">
        <v>132</v>
      </c>
      <c r="D21" s="687"/>
      <c r="E21" s="687"/>
      <c r="F21" s="687"/>
      <c r="G21" s="687">
        <v>70</v>
      </c>
      <c r="H21" s="687" t="s">
        <v>744</v>
      </c>
      <c r="I21" s="687" t="s">
        <v>745</v>
      </c>
      <c r="J21" s="690">
        <v>27000</v>
      </c>
    </row>
    <row r="22" spans="1:10" s="693" customFormat="1" ht="15.75" x14ac:dyDescent="0.25">
      <c r="A22" s="691"/>
      <c r="B22" s="691"/>
      <c r="C22" s="691">
        <v>132</v>
      </c>
      <c r="D22" s="691"/>
      <c r="E22" s="691"/>
      <c r="F22" s="691"/>
      <c r="G22" s="691">
        <v>70</v>
      </c>
      <c r="H22" s="691"/>
      <c r="I22" s="691"/>
      <c r="J22" s="692">
        <v>27000</v>
      </c>
    </row>
    <row r="23" spans="1:10" ht="15.75" x14ac:dyDescent="0.25">
      <c r="A23" s="687"/>
      <c r="B23" s="688"/>
      <c r="C23" s="687">
        <v>132</v>
      </c>
      <c r="D23" s="687"/>
      <c r="E23" s="687"/>
      <c r="F23" s="687"/>
      <c r="G23" s="687">
        <v>80</v>
      </c>
      <c r="H23" s="687" t="s">
        <v>744</v>
      </c>
      <c r="I23" s="687" t="s">
        <v>745</v>
      </c>
      <c r="J23" s="690">
        <v>66051</v>
      </c>
    </row>
    <row r="24" spans="1:10" s="693" customFormat="1" ht="15.75" x14ac:dyDescent="0.25">
      <c r="A24" s="691"/>
      <c r="B24" s="691"/>
      <c r="C24" s="691">
        <v>132</v>
      </c>
      <c r="D24" s="691"/>
      <c r="E24" s="691"/>
      <c r="F24" s="691"/>
      <c r="G24" s="691">
        <v>80</v>
      </c>
      <c r="H24" s="691"/>
      <c r="I24" s="691"/>
      <c r="J24" s="692">
        <v>66051</v>
      </c>
    </row>
    <row r="25" spans="1:10" ht="15.75" x14ac:dyDescent="0.25">
      <c r="A25" s="687"/>
      <c r="B25" s="688"/>
      <c r="C25" s="687">
        <v>132</v>
      </c>
      <c r="D25" s="687"/>
      <c r="E25" s="687"/>
      <c r="F25" s="687"/>
      <c r="G25" s="687">
        <v>90</v>
      </c>
      <c r="H25" s="687" t="s">
        <v>744</v>
      </c>
      <c r="I25" s="687" t="s">
        <v>745</v>
      </c>
      <c r="J25" s="690">
        <v>23000</v>
      </c>
    </row>
    <row r="26" spans="1:10" s="693" customFormat="1" ht="15.75" x14ac:dyDescent="0.25">
      <c r="A26" s="691"/>
      <c r="B26" s="691"/>
      <c r="C26" s="691">
        <v>132</v>
      </c>
      <c r="D26" s="691"/>
      <c r="E26" s="691"/>
      <c r="F26" s="691"/>
      <c r="G26" s="691">
        <v>90</v>
      </c>
      <c r="H26" s="691"/>
      <c r="I26" s="691"/>
      <c r="J26" s="692">
        <v>23000</v>
      </c>
    </row>
    <row r="27" spans="1:10" ht="15.75" x14ac:dyDescent="0.25">
      <c r="A27" s="687"/>
      <c r="B27" s="688"/>
      <c r="C27" s="687">
        <v>132</v>
      </c>
      <c r="D27" s="687"/>
      <c r="E27" s="687"/>
      <c r="F27" s="687"/>
      <c r="G27" s="687">
        <v>100</v>
      </c>
      <c r="H27" s="687" t="s">
        <v>744</v>
      </c>
      <c r="I27" s="687" t="s">
        <v>745</v>
      </c>
      <c r="J27" s="690">
        <v>45900</v>
      </c>
    </row>
    <row r="28" spans="1:10" ht="15.75" x14ac:dyDescent="0.25">
      <c r="A28" s="687"/>
      <c r="B28" s="688"/>
      <c r="C28" s="687">
        <v>132</v>
      </c>
      <c r="D28" s="687"/>
      <c r="E28" s="687"/>
      <c r="F28" s="687"/>
      <c r="G28" s="687">
        <v>100</v>
      </c>
      <c r="H28" s="687" t="s">
        <v>747</v>
      </c>
      <c r="I28" s="687" t="s">
        <v>745</v>
      </c>
      <c r="J28" s="690">
        <v>2500</v>
      </c>
    </row>
    <row r="29" spans="1:10" s="693" customFormat="1" ht="15.75" x14ac:dyDescent="0.25">
      <c r="A29" s="691"/>
      <c r="B29" s="691"/>
      <c r="C29" s="691">
        <v>132</v>
      </c>
      <c r="D29" s="691"/>
      <c r="E29" s="691"/>
      <c r="F29" s="691"/>
      <c r="G29" s="691">
        <v>100</v>
      </c>
      <c r="H29" s="691"/>
      <c r="I29" s="691"/>
      <c r="J29" s="692">
        <v>48400</v>
      </c>
    </row>
    <row r="30" spans="1:10" ht="15.75" x14ac:dyDescent="0.25">
      <c r="A30" s="687"/>
      <c r="B30" s="688"/>
      <c r="C30" s="687">
        <v>132</v>
      </c>
      <c r="D30" s="687"/>
      <c r="E30" s="687"/>
      <c r="F30" s="687"/>
      <c r="G30" s="687">
        <v>110</v>
      </c>
      <c r="H30" s="687" t="s">
        <v>744</v>
      </c>
      <c r="I30" s="687" t="s">
        <v>745</v>
      </c>
      <c r="J30" s="690">
        <v>52555</v>
      </c>
    </row>
    <row r="31" spans="1:10" ht="15.75" x14ac:dyDescent="0.25">
      <c r="A31" s="687"/>
      <c r="B31" s="688"/>
      <c r="C31" s="687">
        <v>132</v>
      </c>
      <c r="D31" s="687"/>
      <c r="E31" s="687"/>
      <c r="F31" s="687"/>
      <c r="G31" s="687">
        <v>110</v>
      </c>
      <c r="H31" s="687" t="s">
        <v>747</v>
      </c>
      <c r="I31" s="687" t="s">
        <v>745</v>
      </c>
      <c r="J31" s="690">
        <v>5000</v>
      </c>
    </row>
    <row r="32" spans="1:10" s="693" customFormat="1" ht="15.75" x14ac:dyDescent="0.25">
      <c r="A32" s="691"/>
      <c r="B32" s="691"/>
      <c r="C32" s="691">
        <v>132</v>
      </c>
      <c r="D32" s="691"/>
      <c r="E32" s="691"/>
      <c r="F32" s="691"/>
      <c r="G32" s="691">
        <v>110</v>
      </c>
      <c r="H32" s="691"/>
      <c r="I32" s="691"/>
      <c r="J32" s="692">
        <v>57555</v>
      </c>
    </row>
    <row r="33" spans="1:10" ht="15.75" x14ac:dyDescent="0.25">
      <c r="A33" s="687"/>
      <c r="B33" s="688"/>
      <c r="C33" s="687">
        <v>132</v>
      </c>
      <c r="D33" s="687"/>
      <c r="E33" s="687"/>
      <c r="F33" s="687"/>
      <c r="G33" s="687">
        <v>120</v>
      </c>
      <c r="H33" s="687" t="s">
        <v>744</v>
      </c>
      <c r="I33" s="687" t="s">
        <v>745</v>
      </c>
      <c r="J33" s="690">
        <v>23016</v>
      </c>
    </row>
    <row r="34" spans="1:10" s="693" customFormat="1" ht="15.75" x14ac:dyDescent="0.25">
      <c r="A34" s="691"/>
      <c r="B34" s="691"/>
      <c r="C34" s="691">
        <v>132</v>
      </c>
      <c r="D34" s="691"/>
      <c r="E34" s="691"/>
      <c r="F34" s="691"/>
      <c r="G34" s="691">
        <v>120</v>
      </c>
      <c r="H34" s="691"/>
      <c r="I34" s="691"/>
      <c r="J34" s="692">
        <v>23016</v>
      </c>
    </row>
    <row r="35" spans="1:10" ht="15.75" x14ac:dyDescent="0.25">
      <c r="A35" s="687"/>
      <c r="B35" s="688"/>
      <c r="C35" s="687">
        <v>132</v>
      </c>
      <c r="D35" s="687"/>
      <c r="E35" s="687"/>
      <c r="F35" s="687"/>
      <c r="G35" s="687">
        <v>130</v>
      </c>
      <c r="H35" s="687" t="s">
        <v>744</v>
      </c>
      <c r="I35" s="687" t="s">
        <v>745</v>
      </c>
      <c r="J35" s="690">
        <v>21714</v>
      </c>
    </row>
    <row r="36" spans="1:10" ht="15.75" x14ac:dyDescent="0.25">
      <c r="A36" s="687"/>
      <c r="B36" s="688"/>
      <c r="C36" s="687">
        <v>132</v>
      </c>
      <c r="D36" s="687"/>
      <c r="E36" s="687"/>
      <c r="F36" s="687"/>
      <c r="G36" s="687">
        <v>130</v>
      </c>
      <c r="H36" s="687" t="s">
        <v>747</v>
      </c>
      <c r="I36" s="687" t="s">
        <v>745</v>
      </c>
      <c r="J36" s="690">
        <v>1300</v>
      </c>
    </row>
    <row r="37" spans="1:10" s="693" customFormat="1" ht="15.75" x14ac:dyDescent="0.25">
      <c r="A37" s="691"/>
      <c r="B37" s="691"/>
      <c r="C37" s="691">
        <v>132</v>
      </c>
      <c r="D37" s="691"/>
      <c r="E37" s="691"/>
      <c r="F37" s="691"/>
      <c r="G37" s="691">
        <v>130</v>
      </c>
      <c r="H37" s="691"/>
      <c r="I37" s="691"/>
      <c r="J37" s="692">
        <v>23014</v>
      </c>
    </row>
    <row r="38" spans="1:10" ht="15.75" x14ac:dyDescent="0.25">
      <c r="A38" s="687"/>
      <c r="B38" s="688"/>
      <c r="C38" s="687">
        <v>132</v>
      </c>
      <c r="D38" s="687"/>
      <c r="E38" s="687"/>
      <c r="F38" s="687"/>
      <c r="G38" s="687">
        <v>140</v>
      </c>
      <c r="H38" s="687" t="s">
        <v>744</v>
      </c>
      <c r="I38" s="687" t="s">
        <v>745</v>
      </c>
      <c r="J38" s="690">
        <v>34716</v>
      </c>
    </row>
    <row r="39" spans="1:10" ht="15.75" x14ac:dyDescent="0.25">
      <c r="A39" s="687"/>
      <c r="B39" s="688"/>
      <c r="C39" s="687">
        <v>132</v>
      </c>
      <c r="D39" s="687"/>
      <c r="E39" s="687"/>
      <c r="F39" s="687"/>
      <c r="G39" s="687">
        <v>140</v>
      </c>
      <c r="H39" s="687" t="s">
        <v>747</v>
      </c>
      <c r="I39" s="687" t="s">
        <v>745</v>
      </c>
      <c r="J39" s="690">
        <v>2000</v>
      </c>
    </row>
    <row r="40" spans="1:10" s="693" customFormat="1" ht="15.75" x14ac:dyDescent="0.25">
      <c r="A40" s="691"/>
      <c r="B40" s="691"/>
      <c r="C40" s="691">
        <v>132</v>
      </c>
      <c r="D40" s="691"/>
      <c r="E40" s="691"/>
      <c r="F40" s="691"/>
      <c r="G40" s="691">
        <v>140</v>
      </c>
      <c r="H40" s="691"/>
      <c r="I40" s="691"/>
      <c r="J40" s="692">
        <v>36716</v>
      </c>
    </row>
    <row r="41" spans="1:10" ht="15.75" x14ac:dyDescent="0.25">
      <c r="A41" s="687"/>
      <c r="B41" s="688"/>
      <c r="C41" s="687">
        <v>132</v>
      </c>
      <c r="D41" s="687"/>
      <c r="E41" s="687"/>
      <c r="F41" s="687"/>
      <c r="G41" s="687">
        <v>150</v>
      </c>
      <c r="H41" s="687" t="s">
        <v>744</v>
      </c>
      <c r="I41" s="687" t="s">
        <v>745</v>
      </c>
      <c r="J41" s="690">
        <v>23516</v>
      </c>
    </row>
    <row r="42" spans="1:10" ht="15.75" x14ac:dyDescent="0.25">
      <c r="A42" s="687"/>
      <c r="B42" s="688"/>
      <c r="C42" s="687">
        <v>132</v>
      </c>
      <c r="D42" s="687"/>
      <c r="E42" s="687"/>
      <c r="F42" s="687"/>
      <c r="G42" s="687">
        <v>150</v>
      </c>
      <c r="H42" s="687" t="s">
        <v>747</v>
      </c>
      <c r="I42" s="687" t="s">
        <v>745</v>
      </c>
      <c r="J42" s="690">
        <v>1000</v>
      </c>
    </row>
    <row r="43" spans="1:10" s="693" customFormat="1" ht="15.75" x14ac:dyDescent="0.25">
      <c r="A43" s="691"/>
      <c r="B43" s="691"/>
      <c r="C43" s="691">
        <v>132</v>
      </c>
      <c r="D43" s="691"/>
      <c r="E43" s="691"/>
      <c r="F43" s="691"/>
      <c r="G43" s="691">
        <v>150</v>
      </c>
      <c r="H43" s="691"/>
      <c r="I43" s="691"/>
      <c r="J43" s="692">
        <v>24516</v>
      </c>
    </row>
    <row r="44" spans="1:10" ht="15.75" x14ac:dyDescent="0.25">
      <c r="A44" s="687"/>
      <c r="B44" s="688"/>
      <c r="C44" s="687">
        <v>132</v>
      </c>
      <c r="D44" s="687"/>
      <c r="E44" s="687"/>
      <c r="F44" s="687"/>
      <c r="G44" s="687">
        <v>160</v>
      </c>
      <c r="H44" s="687" t="s">
        <v>744</v>
      </c>
      <c r="I44" s="687" t="s">
        <v>745</v>
      </c>
      <c r="J44" s="690">
        <v>27800</v>
      </c>
    </row>
    <row r="45" spans="1:10" ht="15.75" x14ac:dyDescent="0.25">
      <c r="A45" s="687"/>
      <c r="B45" s="688"/>
      <c r="C45" s="687">
        <v>132</v>
      </c>
      <c r="D45" s="687"/>
      <c r="E45" s="687"/>
      <c r="F45" s="687"/>
      <c r="G45" s="687">
        <v>160</v>
      </c>
      <c r="H45" s="687" t="s">
        <v>747</v>
      </c>
      <c r="I45" s="687" t="s">
        <v>745</v>
      </c>
      <c r="J45" s="690">
        <v>1500</v>
      </c>
    </row>
    <row r="46" spans="1:10" s="693" customFormat="1" ht="15.75" x14ac:dyDescent="0.25">
      <c r="A46" s="691"/>
      <c r="B46" s="691"/>
      <c r="C46" s="691">
        <v>132</v>
      </c>
      <c r="D46" s="691"/>
      <c r="E46" s="691"/>
      <c r="F46" s="691"/>
      <c r="G46" s="691">
        <v>160</v>
      </c>
      <c r="H46" s="691"/>
      <c r="I46" s="691"/>
      <c r="J46" s="692">
        <v>29300</v>
      </c>
    </row>
    <row r="47" spans="1:10" ht="15.75" x14ac:dyDescent="0.25">
      <c r="A47" s="687"/>
      <c r="B47" s="688"/>
      <c r="C47" s="687">
        <v>132</v>
      </c>
      <c r="D47" s="687"/>
      <c r="E47" s="687"/>
      <c r="F47" s="687"/>
      <c r="G47" s="687">
        <v>180</v>
      </c>
      <c r="H47" s="687" t="s">
        <v>744</v>
      </c>
      <c r="I47" s="687" t="s">
        <v>745</v>
      </c>
      <c r="J47" s="690">
        <v>26450</v>
      </c>
    </row>
    <row r="48" spans="1:10" s="693" customFormat="1" ht="15.75" x14ac:dyDescent="0.25">
      <c r="A48" s="691"/>
      <c r="B48" s="691"/>
      <c r="C48" s="691">
        <v>132</v>
      </c>
      <c r="D48" s="691"/>
      <c r="E48" s="691"/>
      <c r="F48" s="691"/>
      <c r="G48" s="691">
        <v>180</v>
      </c>
      <c r="H48" s="691"/>
      <c r="I48" s="691"/>
      <c r="J48" s="692">
        <v>26450</v>
      </c>
    </row>
    <row r="49" spans="1:11" ht="15.75" x14ac:dyDescent="0.25">
      <c r="A49" s="687"/>
      <c r="B49" s="688"/>
      <c r="C49" s="687">
        <v>132</v>
      </c>
      <c r="D49" s="687"/>
      <c r="E49" s="687"/>
      <c r="F49" s="687"/>
      <c r="G49" s="687">
        <v>190</v>
      </c>
      <c r="H49" s="687" t="s">
        <v>744</v>
      </c>
      <c r="I49" s="687" t="s">
        <v>745</v>
      </c>
      <c r="J49" s="690">
        <v>23871</v>
      </c>
    </row>
    <row r="50" spans="1:11" s="693" customFormat="1" ht="15.75" x14ac:dyDescent="0.25">
      <c r="A50" s="691"/>
      <c r="B50" s="691"/>
      <c r="C50" s="691">
        <v>132</v>
      </c>
      <c r="D50" s="691"/>
      <c r="E50" s="691"/>
      <c r="F50" s="691"/>
      <c r="G50" s="691">
        <v>190</v>
      </c>
      <c r="H50" s="691"/>
      <c r="I50" s="691"/>
      <c r="J50" s="692">
        <v>23871</v>
      </c>
    </row>
    <row r="51" spans="1:11" ht="15.75" x14ac:dyDescent="0.25">
      <c r="A51" s="687"/>
      <c r="B51" s="688"/>
      <c r="C51" s="687">
        <v>132</v>
      </c>
      <c r="D51" s="687"/>
      <c r="E51" s="687"/>
      <c r="F51" s="687"/>
      <c r="G51" s="687">
        <v>200</v>
      </c>
      <c r="H51" s="687" t="s">
        <v>744</v>
      </c>
      <c r="I51" s="687" t="s">
        <v>745</v>
      </c>
      <c r="J51" s="690">
        <v>80000</v>
      </c>
    </row>
    <row r="52" spans="1:11" s="693" customFormat="1" ht="15.75" x14ac:dyDescent="0.25">
      <c r="A52" s="691"/>
      <c r="B52" s="691"/>
      <c r="C52" s="691">
        <v>132</v>
      </c>
      <c r="D52" s="691"/>
      <c r="E52" s="691"/>
      <c r="F52" s="691"/>
      <c r="G52" s="691">
        <v>200</v>
      </c>
      <c r="H52" s="691"/>
      <c r="I52" s="691"/>
      <c r="J52" s="692">
        <v>80000</v>
      </c>
    </row>
    <row r="53" spans="1:11" ht="15.75" x14ac:dyDescent="0.25">
      <c r="A53" s="687"/>
      <c r="B53" s="688"/>
      <c r="C53" s="687">
        <v>132</v>
      </c>
      <c r="D53" s="687"/>
      <c r="E53" s="687"/>
      <c r="F53" s="687"/>
      <c r="G53" s="687">
        <v>210</v>
      </c>
      <c r="H53" s="687" t="s">
        <v>744</v>
      </c>
      <c r="I53" s="687" t="s">
        <v>745</v>
      </c>
      <c r="J53" s="690">
        <v>36300</v>
      </c>
    </row>
    <row r="54" spans="1:11" ht="15.75" x14ac:dyDescent="0.25">
      <c r="A54" s="687"/>
      <c r="B54" s="688"/>
      <c r="C54" s="687">
        <v>132</v>
      </c>
      <c r="D54" s="687"/>
      <c r="E54" s="687"/>
      <c r="F54" s="687"/>
      <c r="G54" s="687">
        <v>210</v>
      </c>
      <c r="H54" s="687" t="s">
        <v>747</v>
      </c>
      <c r="I54" s="687" t="s">
        <v>745</v>
      </c>
      <c r="J54" s="690">
        <v>7000</v>
      </c>
    </row>
    <row r="55" spans="1:11" s="693" customFormat="1" ht="15.75" x14ac:dyDescent="0.25">
      <c r="A55" s="691"/>
      <c r="B55" s="691"/>
      <c r="C55" s="691">
        <v>132</v>
      </c>
      <c r="D55" s="691"/>
      <c r="E55" s="691"/>
      <c r="F55" s="691"/>
      <c r="G55" s="691">
        <v>210</v>
      </c>
      <c r="H55" s="691"/>
      <c r="I55" s="691"/>
      <c r="J55" s="692">
        <v>43300</v>
      </c>
    </row>
    <row r="56" spans="1:11" ht="15.75" x14ac:dyDescent="0.25">
      <c r="A56" s="687"/>
      <c r="B56" s="688"/>
      <c r="C56" s="687">
        <v>132</v>
      </c>
      <c r="D56" s="687"/>
      <c r="E56" s="687"/>
      <c r="F56" s="687"/>
      <c r="G56" s="687">
        <v>230</v>
      </c>
      <c r="H56" s="687" t="s">
        <v>744</v>
      </c>
      <c r="I56" s="687" t="s">
        <v>745</v>
      </c>
      <c r="J56" s="690">
        <v>25869</v>
      </c>
    </row>
    <row r="57" spans="1:11" s="693" customFormat="1" ht="15.75" x14ac:dyDescent="0.25">
      <c r="A57" s="691"/>
      <c r="B57" s="691"/>
      <c r="C57" s="691">
        <v>132</v>
      </c>
      <c r="D57" s="691"/>
      <c r="E57" s="691"/>
      <c r="F57" s="691"/>
      <c r="G57" s="691">
        <v>230</v>
      </c>
      <c r="H57" s="691"/>
      <c r="I57" s="691"/>
      <c r="J57" s="692">
        <v>25869</v>
      </c>
    </row>
    <row r="58" spans="1:11" s="695" customFormat="1" ht="15.75" x14ac:dyDescent="0.25">
      <c r="A58" s="687"/>
      <c r="B58" s="688"/>
      <c r="C58" s="687">
        <v>132</v>
      </c>
      <c r="D58" s="687"/>
      <c r="E58" s="687"/>
      <c r="F58" s="687"/>
      <c r="G58" s="687">
        <v>250</v>
      </c>
      <c r="H58" s="687" t="s">
        <v>744</v>
      </c>
      <c r="I58" s="687" t="s">
        <v>745</v>
      </c>
      <c r="J58" s="690">
        <v>50400</v>
      </c>
      <c r="K58" s="694"/>
    </row>
    <row r="59" spans="1:11" ht="15.75" x14ac:dyDescent="0.25">
      <c r="A59" s="687"/>
      <c r="B59" s="688"/>
      <c r="C59" s="687">
        <v>132</v>
      </c>
      <c r="D59" s="687"/>
      <c r="E59" s="687"/>
      <c r="F59" s="687"/>
      <c r="G59" s="687">
        <v>250</v>
      </c>
      <c r="H59" s="687" t="s">
        <v>747</v>
      </c>
      <c r="I59" s="687" t="s">
        <v>745</v>
      </c>
      <c r="J59" s="690">
        <v>2000</v>
      </c>
    </row>
    <row r="60" spans="1:11" s="693" customFormat="1" ht="15.75" x14ac:dyDescent="0.25">
      <c r="A60" s="691"/>
      <c r="B60" s="691"/>
      <c r="C60" s="691">
        <v>132</v>
      </c>
      <c r="D60" s="691"/>
      <c r="E60" s="691"/>
      <c r="F60" s="691"/>
      <c r="G60" s="691">
        <v>250</v>
      </c>
      <c r="H60" s="691"/>
      <c r="I60" s="691"/>
      <c r="J60" s="692">
        <v>52400</v>
      </c>
    </row>
    <row r="61" spans="1:11" ht="15.75" x14ac:dyDescent="0.25">
      <c r="A61" s="687"/>
      <c r="B61" s="688"/>
      <c r="C61" s="687">
        <v>132</v>
      </c>
      <c r="D61" s="687"/>
      <c r="E61" s="687"/>
      <c r="F61" s="687"/>
      <c r="G61" s="687">
        <v>260</v>
      </c>
      <c r="H61" s="687" t="s">
        <v>744</v>
      </c>
      <c r="I61" s="687" t="s">
        <v>745</v>
      </c>
      <c r="J61" s="690">
        <v>28799</v>
      </c>
    </row>
    <row r="62" spans="1:11" s="695" customFormat="1" ht="15.75" x14ac:dyDescent="0.25">
      <c r="A62" s="687"/>
      <c r="B62" s="688"/>
      <c r="C62" s="687">
        <v>132</v>
      </c>
      <c r="D62" s="687"/>
      <c r="E62" s="687"/>
      <c r="F62" s="687"/>
      <c r="G62" s="687">
        <v>260</v>
      </c>
      <c r="H62" s="687" t="s">
        <v>747</v>
      </c>
      <c r="I62" s="687" t="s">
        <v>745</v>
      </c>
      <c r="J62" s="690">
        <v>888</v>
      </c>
    </row>
    <row r="63" spans="1:11" s="693" customFormat="1" ht="15.75" x14ac:dyDescent="0.25">
      <c r="A63" s="691"/>
      <c r="B63" s="691"/>
      <c r="C63" s="691">
        <v>132</v>
      </c>
      <c r="D63" s="691"/>
      <c r="E63" s="691"/>
      <c r="F63" s="691"/>
      <c r="G63" s="691">
        <v>260</v>
      </c>
      <c r="H63" s="691"/>
      <c r="I63" s="691"/>
      <c r="J63" s="692">
        <v>29687</v>
      </c>
    </row>
    <row r="64" spans="1:11" s="695" customFormat="1" ht="15.75" x14ac:dyDescent="0.25">
      <c r="A64" s="687"/>
      <c r="B64" s="688"/>
      <c r="C64" s="687">
        <v>132</v>
      </c>
      <c r="D64" s="687"/>
      <c r="E64" s="687"/>
      <c r="F64" s="687"/>
      <c r="G64" s="687">
        <v>270</v>
      </c>
      <c r="H64" s="687" t="s">
        <v>744</v>
      </c>
      <c r="I64" s="687" t="s">
        <v>745</v>
      </c>
      <c r="J64" s="690">
        <v>87960</v>
      </c>
    </row>
    <row r="65" spans="1:10" s="693" customFormat="1" ht="15.75" x14ac:dyDescent="0.25">
      <c r="A65" s="691"/>
      <c r="B65" s="691"/>
      <c r="C65" s="691">
        <v>132</v>
      </c>
      <c r="D65" s="691"/>
      <c r="E65" s="691"/>
      <c r="F65" s="691"/>
      <c r="G65" s="691">
        <v>270</v>
      </c>
      <c r="H65" s="691"/>
      <c r="I65" s="691"/>
      <c r="J65" s="692">
        <v>87960</v>
      </c>
    </row>
    <row r="66" spans="1:10" s="695" customFormat="1" ht="15.75" x14ac:dyDescent="0.25">
      <c r="A66" s="687"/>
      <c r="B66" s="688"/>
      <c r="C66" s="687">
        <v>132</v>
      </c>
      <c r="D66" s="687"/>
      <c r="E66" s="687"/>
      <c r="F66" s="687"/>
      <c r="G66" s="687">
        <v>280</v>
      </c>
      <c r="H66" s="687" t="s">
        <v>744</v>
      </c>
      <c r="I66" s="687" t="s">
        <v>745</v>
      </c>
      <c r="J66" s="690">
        <v>37100</v>
      </c>
    </row>
    <row r="67" spans="1:10" ht="15.75" x14ac:dyDescent="0.25">
      <c r="A67" s="687"/>
      <c r="B67" s="688"/>
      <c r="C67" s="687">
        <v>132</v>
      </c>
      <c r="D67" s="687"/>
      <c r="E67" s="687"/>
      <c r="F67" s="687"/>
      <c r="G67" s="687">
        <v>280</v>
      </c>
      <c r="H67" s="687" t="s">
        <v>747</v>
      </c>
      <c r="I67" s="687" t="s">
        <v>745</v>
      </c>
      <c r="J67" s="690">
        <v>2000</v>
      </c>
    </row>
    <row r="68" spans="1:10" s="693" customFormat="1" ht="15.75" x14ac:dyDescent="0.25">
      <c r="A68" s="691"/>
      <c r="B68" s="691"/>
      <c r="C68" s="691">
        <v>132</v>
      </c>
      <c r="D68" s="691"/>
      <c r="E68" s="691"/>
      <c r="F68" s="691"/>
      <c r="G68" s="691">
        <v>280</v>
      </c>
      <c r="H68" s="691"/>
      <c r="I68" s="691"/>
      <c r="J68" s="692">
        <v>39100</v>
      </c>
    </row>
    <row r="69" spans="1:10" ht="15.75" x14ac:dyDescent="0.25">
      <c r="A69" s="687"/>
      <c r="B69" s="688"/>
      <c r="C69" s="687">
        <v>132</v>
      </c>
      <c r="D69" s="687"/>
      <c r="E69" s="687"/>
      <c r="F69" s="687"/>
      <c r="G69" s="687">
        <v>290</v>
      </c>
      <c r="H69" s="687" t="s">
        <v>744</v>
      </c>
      <c r="I69" s="687" t="s">
        <v>745</v>
      </c>
      <c r="J69" s="690">
        <v>20067</v>
      </c>
    </row>
    <row r="70" spans="1:10" ht="15.75" x14ac:dyDescent="0.25">
      <c r="A70" s="687"/>
      <c r="B70" s="688"/>
      <c r="C70" s="687">
        <v>132</v>
      </c>
      <c r="D70" s="687"/>
      <c r="E70" s="687"/>
      <c r="F70" s="687"/>
      <c r="G70" s="687">
        <v>290</v>
      </c>
      <c r="H70" s="687" t="s">
        <v>747</v>
      </c>
      <c r="I70" s="687" t="s">
        <v>745</v>
      </c>
      <c r="J70" s="690">
        <v>500</v>
      </c>
    </row>
    <row r="71" spans="1:10" s="693" customFormat="1" ht="15.75" x14ac:dyDescent="0.25">
      <c r="A71" s="691"/>
      <c r="B71" s="691"/>
      <c r="C71" s="691">
        <v>132</v>
      </c>
      <c r="D71" s="691"/>
      <c r="E71" s="691"/>
      <c r="F71" s="691"/>
      <c r="G71" s="691">
        <v>290</v>
      </c>
      <c r="H71" s="691"/>
      <c r="I71" s="691"/>
      <c r="J71" s="692">
        <v>20567</v>
      </c>
    </row>
    <row r="72" spans="1:10" ht="15.75" x14ac:dyDescent="0.25">
      <c r="A72" s="687"/>
      <c r="B72" s="688"/>
      <c r="C72" s="687">
        <v>132</v>
      </c>
      <c r="D72" s="687"/>
      <c r="E72" s="687"/>
      <c r="F72" s="687"/>
      <c r="G72" s="687">
        <v>300</v>
      </c>
      <c r="H72" s="687" t="s">
        <v>744</v>
      </c>
      <c r="I72" s="687" t="s">
        <v>745</v>
      </c>
      <c r="J72" s="690">
        <v>25100</v>
      </c>
    </row>
    <row r="73" spans="1:10" ht="15.75" x14ac:dyDescent="0.25">
      <c r="A73" s="687"/>
      <c r="B73" s="688"/>
      <c r="C73" s="687">
        <v>132</v>
      </c>
      <c r="D73" s="687"/>
      <c r="E73" s="687"/>
      <c r="F73" s="687"/>
      <c r="G73" s="687">
        <v>300</v>
      </c>
      <c r="H73" s="687" t="s">
        <v>747</v>
      </c>
      <c r="I73" s="687" t="s">
        <v>745</v>
      </c>
      <c r="J73" s="690">
        <v>2300</v>
      </c>
    </row>
    <row r="74" spans="1:10" s="693" customFormat="1" ht="15.75" x14ac:dyDescent="0.25">
      <c r="A74" s="691"/>
      <c r="B74" s="691"/>
      <c r="C74" s="691">
        <v>132</v>
      </c>
      <c r="D74" s="691"/>
      <c r="E74" s="691"/>
      <c r="F74" s="691"/>
      <c r="G74" s="691">
        <v>300</v>
      </c>
      <c r="H74" s="691"/>
      <c r="I74" s="691"/>
      <c r="J74" s="692">
        <v>27400</v>
      </c>
    </row>
    <row r="75" spans="1:10" ht="15.75" x14ac:dyDescent="0.25">
      <c r="A75" s="687"/>
      <c r="B75" s="688"/>
      <c r="C75" s="687">
        <v>132</v>
      </c>
      <c r="D75" s="687"/>
      <c r="E75" s="687"/>
      <c r="F75" s="687"/>
      <c r="G75" s="687">
        <v>31</v>
      </c>
      <c r="H75" s="687" t="s">
        <v>748</v>
      </c>
      <c r="I75" s="687" t="s">
        <v>745</v>
      </c>
      <c r="J75" s="690">
        <v>9817897</v>
      </c>
    </row>
    <row r="76" spans="1:10" ht="15.75" x14ac:dyDescent="0.25">
      <c r="A76" s="687"/>
      <c r="B76" s="688"/>
      <c r="C76" s="687">
        <v>132</v>
      </c>
      <c r="D76" s="687"/>
      <c r="E76" s="687"/>
      <c r="F76" s="687"/>
      <c r="G76" s="687">
        <v>31</v>
      </c>
      <c r="H76" s="687" t="s">
        <v>749</v>
      </c>
      <c r="I76" s="687" t="s">
        <v>745</v>
      </c>
      <c r="J76" s="690">
        <v>400000</v>
      </c>
    </row>
    <row r="77" spans="1:10" ht="15.75" x14ac:dyDescent="0.25">
      <c r="A77" s="687"/>
      <c r="B77" s="688"/>
      <c r="C77" s="687">
        <v>132</v>
      </c>
      <c r="D77" s="687"/>
      <c r="E77" s="687"/>
      <c r="F77" s="687"/>
      <c r="G77" s="687">
        <v>31</v>
      </c>
      <c r="H77" s="687" t="s">
        <v>750</v>
      </c>
      <c r="I77" s="687" t="s">
        <v>745</v>
      </c>
      <c r="J77" s="690">
        <v>5512082</v>
      </c>
    </row>
    <row r="78" spans="1:10" ht="15.75" x14ac:dyDescent="0.25">
      <c r="A78" s="687"/>
      <c r="B78" s="688"/>
      <c r="C78" s="687">
        <v>132</v>
      </c>
      <c r="D78" s="687"/>
      <c r="E78" s="687"/>
      <c r="F78" s="687"/>
      <c r="G78" s="687">
        <v>31</v>
      </c>
      <c r="H78" s="687" t="s">
        <v>751</v>
      </c>
      <c r="I78" s="687" t="s">
        <v>745</v>
      </c>
      <c r="J78" s="690">
        <v>6340539</v>
      </c>
    </row>
    <row r="79" spans="1:10" ht="15.75" x14ac:dyDescent="0.25">
      <c r="A79" s="687"/>
      <c r="B79" s="688"/>
      <c r="C79" s="687">
        <v>132</v>
      </c>
      <c r="D79" s="687"/>
      <c r="E79" s="687"/>
      <c r="F79" s="687"/>
      <c r="G79" s="687">
        <v>31</v>
      </c>
      <c r="H79" s="687" t="s">
        <v>752</v>
      </c>
      <c r="I79" s="687" t="s">
        <v>745</v>
      </c>
      <c r="J79" s="690">
        <v>1490000</v>
      </c>
    </row>
    <row r="80" spans="1:10" ht="15.75" x14ac:dyDescent="0.25">
      <c r="A80" s="687"/>
      <c r="B80" s="688"/>
      <c r="C80" s="687">
        <v>132</v>
      </c>
      <c r="D80" s="687"/>
      <c r="E80" s="687"/>
      <c r="F80" s="687"/>
      <c r="G80" s="687">
        <v>31</v>
      </c>
      <c r="H80" s="687" t="s">
        <v>753</v>
      </c>
      <c r="I80" s="687" t="s">
        <v>745</v>
      </c>
      <c r="J80" s="690">
        <v>2800000</v>
      </c>
    </row>
    <row r="81" spans="1:10" ht="15.75" x14ac:dyDescent="0.25">
      <c r="A81" s="687"/>
      <c r="B81" s="688"/>
      <c r="C81" s="687">
        <v>132</v>
      </c>
      <c r="D81" s="687"/>
      <c r="E81" s="687"/>
      <c r="F81" s="687"/>
      <c r="G81" s="687">
        <v>31</v>
      </c>
      <c r="H81" s="687" t="s">
        <v>754</v>
      </c>
      <c r="I81" s="687" t="s">
        <v>745</v>
      </c>
      <c r="J81" s="690">
        <v>100000</v>
      </c>
    </row>
    <row r="82" spans="1:10" ht="15.75" x14ac:dyDescent="0.25">
      <c r="A82" s="687"/>
      <c r="B82" s="688"/>
      <c r="C82" s="687">
        <v>132</v>
      </c>
      <c r="D82" s="687"/>
      <c r="E82" s="687"/>
      <c r="F82" s="687"/>
      <c r="G82" s="687">
        <v>31</v>
      </c>
      <c r="H82" s="687" t="s">
        <v>744</v>
      </c>
      <c r="I82" s="687" t="s">
        <v>745</v>
      </c>
      <c r="J82" s="690">
        <v>427455</v>
      </c>
    </row>
    <row r="83" spans="1:10" ht="15.75" x14ac:dyDescent="0.25">
      <c r="A83" s="687"/>
      <c r="B83" s="688"/>
      <c r="C83" s="687">
        <v>132</v>
      </c>
      <c r="D83" s="687"/>
      <c r="E83" s="687"/>
      <c r="F83" s="687"/>
      <c r="G83" s="687">
        <v>31</v>
      </c>
      <c r="H83" s="687" t="s">
        <v>755</v>
      </c>
      <c r="I83" s="687" t="s">
        <v>745</v>
      </c>
      <c r="J83" s="690">
        <v>1000000</v>
      </c>
    </row>
    <row r="84" spans="1:10" ht="15.75" x14ac:dyDescent="0.25">
      <c r="A84" s="687"/>
      <c r="B84" s="688"/>
      <c r="C84" s="687">
        <v>132</v>
      </c>
      <c r="D84" s="687"/>
      <c r="E84" s="687"/>
      <c r="F84" s="687"/>
      <c r="G84" s="687">
        <v>31</v>
      </c>
      <c r="H84" s="687" t="s">
        <v>756</v>
      </c>
      <c r="I84" s="687" t="s">
        <v>745</v>
      </c>
      <c r="J84" s="690">
        <v>250000</v>
      </c>
    </row>
    <row r="85" spans="1:10" ht="15.75" x14ac:dyDescent="0.25">
      <c r="A85" s="687"/>
      <c r="B85" s="688"/>
      <c r="C85" s="687">
        <v>132</v>
      </c>
      <c r="D85" s="687"/>
      <c r="E85" s="687"/>
      <c r="F85" s="687"/>
      <c r="G85" s="687">
        <v>31</v>
      </c>
      <c r="H85" s="687" t="s">
        <v>757</v>
      </c>
      <c r="I85" s="687" t="s">
        <v>745</v>
      </c>
      <c r="J85" s="690">
        <v>250300</v>
      </c>
    </row>
    <row r="86" spans="1:10" ht="15.75" x14ac:dyDescent="0.25">
      <c r="A86" s="687"/>
      <c r="B86" s="688"/>
      <c r="C86" s="687">
        <v>132</v>
      </c>
      <c r="D86" s="687"/>
      <c r="E86" s="687"/>
      <c r="F86" s="687"/>
      <c r="G86" s="687">
        <v>31</v>
      </c>
      <c r="H86" s="687" t="s">
        <v>758</v>
      </c>
      <c r="I86" s="687" t="s">
        <v>745</v>
      </c>
      <c r="J86" s="690">
        <v>700000</v>
      </c>
    </row>
    <row r="87" spans="1:10" ht="15.75" x14ac:dyDescent="0.25">
      <c r="A87" s="687"/>
      <c r="B87" s="688"/>
      <c r="C87" s="687">
        <v>132</v>
      </c>
      <c r="D87" s="687"/>
      <c r="E87" s="687"/>
      <c r="F87" s="687"/>
      <c r="G87" s="687">
        <v>31</v>
      </c>
      <c r="H87" s="687" t="s">
        <v>759</v>
      </c>
      <c r="I87" s="687" t="s">
        <v>745</v>
      </c>
      <c r="J87" s="690">
        <v>700000</v>
      </c>
    </row>
    <row r="88" spans="1:10" ht="15.75" x14ac:dyDescent="0.25">
      <c r="A88" s="687"/>
      <c r="B88" s="688"/>
      <c r="C88" s="687">
        <v>132</v>
      </c>
      <c r="D88" s="687"/>
      <c r="E88" s="687"/>
      <c r="F88" s="687"/>
      <c r="G88" s="687">
        <v>31</v>
      </c>
      <c r="H88" s="687" t="s">
        <v>760</v>
      </c>
      <c r="I88" s="687" t="s">
        <v>745</v>
      </c>
      <c r="J88" s="690">
        <v>170000</v>
      </c>
    </row>
    <row r="89" spans="1:10" ht="15.75" x14ac:dyDescent="0.25">
      <c r="A89" s="687"/>
      <c r="B89" s="688"/>
      <c r="C89" s="687">
        <v>132</v>
      </c>
      <c r="D89" s="687"/>
      <c r="E89" s="687"/>
      <c r="F89" s="687"/>
      <c r="G89" s="687">
        <v>31</v>
      </c>
      <c r="H89" s="687" t="s">
        <v>761</v>
      </c>
      <c r="I89" s="687" t="s">
        <v>745</v>
      </c>
      <c r="J89" s="690">
        <v>170000</v>
      </c>
    </row>
    <row r="90" spans="1:10" ht="15.75" x14ac:dyDescent="0.25">
      <c r="A90" s="687"/>
      <c r="B90" s="688"/>
      <c r="C90" s="687">
        <v>132</v>
      </c>
      <c r="D90" s="687"/>
      <c r="E90" s="687"/>
      <c r="F90" s="687"/>
      <c r="G90" s="687">
        <v>31</v>
      </c>
      <c r="H90" s="687" t="s">
        <v>747</v>
      </c>
      <c r="I90" s="687" t="s">
        <v>745</v>
      </c>
      <c r="J90" s="690">
        <v>89321</v>
      </c>
    </row>
    <row r="91" spans="1:10" s="693" customFormat="1" ht="15.75" x14ac:dyDescent="0.25">
      <c r="A91" s="691"/>
      <c r="B91" s="691"/>
      <c r="C91" s="691">
        <v>132</v>
      </c>
      <c r="D91" s="691"/>
      <c r="E91" s="691"/>
      <c r="F91" s="691"/>
      <c r="G91" s="691">
        <v>31</v>
      </c>
      <c r="H91" s="691"/>
      <c r="I91" s="691"/>
      <c r="J91" s="692">
        <v>30217594</v>
      </c>
    </row>
    <row r="92" spans="1:10" ht="15.75" x14ac:dyDescent="0.25">
      <c r="A92" s="687"/>
      <c r="B92" s="688"/>
      <c r="C92" s="687">
        <v>133</v>
      </c>
      <c r="D92" s="687"/>
      <c r="E92" s="687"/>
      <c r="F92" s="687"/>
      <c r="G92" s="687">
        <v>31</v>
      </c>
      <c r="H92" s="687" t="s">
        <v>762</v>
      </c>
      <c r="I92" s="687" t="s">
        <v>745</v>
      </c>
      <c r="J92" s="690">
        <v>30000</v>
      </c>
    </row>
    <row r="93" spans="1:10" s="693" customFormat="1" ht="15.75" x14ac:dyDescent="0.25">
      <c r="A93" s="691"/>
      <c r="B93" s="691"/>
      <c r="C93" s="691">
        <v>133</v>
      </c>
      <c r="D93" s="691"/>
      <c r="E93" s="691"/>
      <c r="F93" s="691"/>
      <c r="G93" s="691">
        <v>31</v>
      </c>
      <c r="H93" s="691"/>
      <c r="I93" s="691"/>
      <c r="J93" s="692">
        <v>30000</v>
      </c>
    </row>
    <row r="94" spans="1:10" ht="15.75" x14ac:dyDescent="0.25">
      <c r="A94" s="687"/>
      <c r="B94" s="688"/>
      <c r="C94" s="687">
        <v>132</v>
      </c>
      <c r="D94" s="687"/>
      <c r="E94" s="687"/>
      <c r="F94" s="687"/>
      <c r="G94" s="687">
        <v>310</v>
      </c>
      <c r="H94" s="687" t="s">
        <v>744</v>
      </c>
      <c r="I94" s="687" t="s">
        <v>745</v>
      </c>
      <c r="J94" s="690">
        <v>18930</v>
      </c>
    </row>
    <row r="95" spans="1:10" s="693" customFormat="1" ht="15.75" x14ac:dyDescent="0.25">
      <c r="A95" s="691"/>
      <c r="B95" s="691"/>
      <c r="C95" s="691">
        <v>132</v>
      </c>
      <c r="D95" s="691"/>
      <c r="E95" s="691"/>
      <c r="F95" s="691"/>
      <c r="G95" s="691">
        <v>310</v>
      </c>
      <c r="H95" s="691"/>
      <c r="I95" s="691"/>
      <c r="J95" s="692">
        <v>18930</v>
      </c>
    </row>
    <row r="96" spans="1:10" ht="15.75" x14ac:dyDescent="0.25">
      <c r="A96" s="687"/>
      <c r="B96" s="688"/>
      <c r="C96" s="687">
        <v>132</v>
      </c>
      <c r="D96" s="687"/>
      <c r="E96" s="687"/>
      <c r="F96" s="687"/>
      <c r="G96" s="687">
        <v>320</v>
      </c>
      <c r="H96" s="687" t="s">
        <v>744</v>
      </c>
      <c r="I96" s="687" t="s">
        <v>745</v>
      </c>
      <c r="J96" s="690">
        <v>15762</v>
      </c>
    </row>
    <row r="97" spans="1:10" s="693" customFormat="1" ht="15.75" x14ac:dyDescent="0.25">
      <c r="A97" s="691"/>
      <c r="B97" s="691"/>
      <c r="C97" s="691">
        <v>132</v>
      </c>
      <c r="D97" s="691"/>
      <c r="E97" s="691"/>
      <c r="F97" s="691"/>
      <c r="G97" s="691">
        <v>320</v>
      </c>
      <c r="H97" s="691"/>
      <c r="I97" s="691"/>
      <c r="J97" s="692">
        <v>15762</v>
      </c>
    </row>
    <row r="98" spans="1:10" ht="15.75" x14ac:dyDescent="0.25">
      <c r="A98" s="687"/>
      <c r="B98" s="688"/>
      <c r="C98" s="687">
        <v>132</v>
      </c>
      <c r="D98" s="687"/>
      <c r="E98" s="687"/>
      <c r="F98" s="687"/>
      <c r="G98" s="687">
        <v>330</v>
      </c>
      <c r="H98" s="687" t="s">
        <v>744</v>
      </c>
      <c r="I98" s="687" t="s">
        <v>745</v>
      </c>
      <c r="J98" s="690">
        <v>9183</v>
      </c>
    </row>
    <row r="99" spans="1:10" ht="15.75" x14ac:dyDescent="0.25">
      <c r="A99" s="687"/>
      <c r="B99" s="688"/>
      <c r="C99" s="687">
        <v>132</v>
      </c>
      <c r="D99" s="687"/>
      <c r="E99" s="687"/>
      <c r="F99" s="687"/>
      <c r="G99" s="687">
        <v>330</v>
      </c>
      <c r="H99" s="687" t="s">
        <v>747</v>
      </c>
      <c r="I99" s="687" t="s">
        <v>745</v>
      </c>
      <c r="J99" s="690">
        <v>1000</v>
      </c>
    </row>
    <row r="100" spans="1:10" s="693" customFormat="1" ht="15.75" x14ac:dyDescent="0.25">
      <c r="A100" s="691"/>
      <c r="B100" s="691"/>
      <c r="C100" s="691">
        <v>132</v>
      </c>
      <c r="D100" s="691"/>
      <c r="E100" s="691"/>
      <c r="F100" s="691"/>
      <c r="G100" s="691">
        <v>330</v>
      </c>
      <c r="H100" s="691"/>
      <c r="I100" s="691"/>
      <c r="J100" s="692">
        <v>10183</v>
      </c>
    </row>
    <row r="101" spans="1:10" ht="15.75" x14ac:dyDescent="0.25">
      <c r="A101" s="687"/>
      <c r="B101" s="688"/>
      <c r="C101" s="687">
        <v>132</v>
      </c>
      <c r="D101" s="687"/>
      <c r="E101" s="687"/>
      <c r="F101" s="687"/>
      <c r="G101" s="687">
        <v>340</v>
      </c>
      <c r="H101" s="687" t="s">
        <v>744</v>
      </c>
      <c r="I101" s="687" t="s">
        <v>745</v>
      </c>
      <c r="J101" s="690">
        <v>79700</v>
      </c>
    </row>
    <row r="102" spans="1:10" ht="15.75" x14ac:dyDescent="0.25">
      <c r="A102" s="687"/>
      <c r="B102" s="688"/>
      <c r="C102" s="687">
        <v>132</v>
      </c>
      <c r="D102" s="687"/>
      <c r="E102" s="687"/>
      <c r="F102" s="687"/>
      <c r="G102" s="687">
        <v>340</v>
      </c>
      <c r="H102" s="687" t="s">
        <v>747</v>
      </c>
      <c r="I102" s="687" t="s">
        <v>745</v>
      </c>
      <c r="J102" s="690">
        <v>5160</v>
      </c>
    </row>
    <row r="103" spans="1:10" s="693" customFormat="1" ht="15.75" x14ac:dyDescent="0.25">
      <c r="A103" s="691"/>
      <c r="B103" s="691"/>
      <c r="C103" s="691">
        <v>132</v>
      </c>
      <c r="D103" s="691"/>
      <c r="E103" s="691"/>
      <c r="F103" s="691"/>
      <c r="G103" s="691">
        <v>340</v>
      </c>
      <c r="H103" s="691"/>
      <c r="I103" s="691"/>
      <c r="J103" s="692">
        <v>84860</v>
      </c>
    </row>
    <row r="104" spans="1:10" ht="15.75" x14ac:dyDescent="0.25">
      <c r="A104" s="687"/>
      <c r="B104" s="688"/>
      <c r="C104" s="687">
        <v>132</v>
      </c>
      <c r="D104" s="687"/>
      <c r="E104" s="687"/>
      <c r="F104" s="687"/>
      <c r="G104" s="687">
        <v>35</v>
      </c>
      <c r="H104" s="687" t="s">
        <v>763</v>
      </c>
      <c r="I104" s="687" t="s">
        <v>745</v>
      </c>
      <c r="J104" s="690">
        <v>160000</v>
      </c>
    </row>
    <row r="105" spans="1:10" ht="15.75" x14ac:dyDescent="0.25">
      <c r="A105" s="687"/>
      <c r="B105" s="688"/>
      <c r="C105" s="687">
        <v>132</v>
      </c>
      <c r="D105" s="687"/>
      <c r="E105" s="687"/>
      <c r="F105" s="687"/>
      <c r="G105" s="687">
        <v>35</v>
      </c>
      <c r="H105" s="687" t="s">
        <v>764</v>
      </c>
      <c r="I105" s="687" t="s">
        <v>745</v>
      </c>
      <c r="J105" s="690">
        <v>34000</v>
      </c>
    </row>
    <row r="106" spans="1:10" ht="15.75" x14ac:dyDescent="0.25">
      <c r="A106" s="687"/>
      <c r="B106" s="688"/>
      <c r="C106" s="687">
        <v>132</v>
      </c>
      <c r="D106" s="687"/>
      <c r="E106" s="687"/>
      <c r="F106" s="687"/>
      <c r="G106" s="687">
        <v>35</v>
      </c>
      <c r="H106" s="687" t="s">
        <v>765</v>
      </c>
      <c r="I106" s="687" t="s">
        <v>745</v>
      </c>
      <c r="J106" s="690">
        <v>5000</v>
      </c>
    </row>
    <row r="107" spans="1:10" ht="15.75" x14ac:dyDescent="0.25">
      <c r="A107" s="687"/>
      <c r="B107" s="688"/>
      <c r="C107" s="687">
        <v>132</v>
      </c>
      <c r="D107" s="687"/>
      <c r="E107" s="687"/>
      <c r="F107" s="687"/>
      <c r="G107" s="687">
        <v>35</v>
      </c>
      <c r="H107" s="687" t="s">
        <v>766</v>
      </c>
      <c r="I107" s="687" t="s">
        <v>745</v>
      </c>
      <c r="J107" s="690">
        <v>3000</v>
      </c>
    </row>
    <row r="108" spans="1:10" ht="15.75" x14ac:dyDescent="0.25">
      <c r="A108" s="687"/>
      <c r="B108" s="688"/>
      <c r="C108" s="687">
        <v>132</v>
      </c>
      <c r="D108" s="687"/>
      <c r="E108" s="687"/>
      <c r="F108" s="687"/>
      <c r="G108" s="687">
        <v>35</v>
      </c>
      <c r="H108" s="687" t="s">
        <v>767</v>
      </c>
      <c r="I108" s="687" t="s">
        <v>745</v>
      </c>
      <c r="J108" s="690">
        <v>5000</v>
      </c>
    </row>
    <row r="109" spans="1:10" ht="15.75" x14ac:dyDescent="0.25">
      <c r="A109" s="687"/>
      <c r="B109" s="688"/>
      <c r="C109" s="687">
        <v>132</v>
      </c>
      <c r="D109" s="687"/>
      <c r="E109" s="687"/>
      <c r="F109" s="687"/>
      <c r="G109" s="687">
        <v>35</v>
      </c>
      <c r="H109" s="687" t="s">
        <v>768</v>
      </c>
      <c r="I109" s="687" t="s">
        <v>745</v>
      </c>
      <c r="J109" s="690">
        <v>31000</v>
      </c>
    </row>
    <row r="110" spans="1:10" ht="15.75" x14ac:dyDescent="0.25">
      <c r="A110" s="687"/>
      <c r="B110" s="688"/>
      <c r="C110" s="687">
        <v>132</v>
      </c>
      <c r="D110" s="687"/>
      <c r="E110" s="687"/>
      <c r="F110" s="687"/>
      <c r="G110" s="687">
        <v>35</v>
      </c>
      <c r="H110" s="687" t="s">
        <v>769</v>
      </c>
      <c r="I110" s="687" t="s">
        <v>745</v>
      </c>
      <c r="J110" s="690">
        <v>6000</v>
      </c>
    </row>
    <row r="111" spans="1:10" ht="15.75" x14ac:dyDescent="0.25">
      <c r="A111" s="687"/>
      <c r="B111" s="688"/>
      <c r="C111" s="687">
        <v>132</v>
      </c>
      <c r="D111" s="687"/>
      <c r="E111" s="687"/>
      <c r="F111" s="687"/>
      <c r="G111" s="687">
        <v>35</v>
      </c>
      <c r="H111" s="687" t="s">
        <v>770</v>
      </c>
      <c r="I111" s="687" t="s">
        <v>745</v>
      </c>
      <c r="J111" s="690">
        <v>125826</v>
      </c>
    </row>
    <row r="112" spans="1:10" ht="15.75" x14ac:dyDescent="0.25">
      <c r="A112" s="687"/>
      <c r="B112" s="688"/>
      <c r="C112" s="687">
        <v>132</v>
      </c>
      <c r="D112" s="687"/>
      <c r="E112" s="687"/>
      <c r="F112" s="687"/>
      <c r="G112" s="687">
        <v>35</v>
      </c>
      <c r="H112" s="687" t="s">
        <v>771</v>
      </c>
      <c r="I112" s="687" t="s">
        <v>745</v>
      </c>
      <c r="J112" s="690">
        <v>59000</v>
      </c>
    </row>
    <row r="113" spans="1:10" ht="15.75" x14ac:dyDescent="0.25">
      <c r="A113" s="687"/>
      <c r="B113" s="688"/>
      <c r="C113" s="687">
        <v>132</v>
      </c>
      <c r="D113" s="687"/>
      <c r="E113" s="687"/>
      <c r="F113" s="687"/>
      <c r="G113" s="687">
        <v>35</v>
      </c>
      <c r="H113" s="687" t="s">
        <v>772</v>
      </c>
      <c r="I113" s="687" t="s">
        <v>745</v>
      </c>
      <c r="J113" s="690">
        <v>84000</v>
      </c>
    </row>
    <row r="114" spans="1:10" ht="15.75" x14ac:dyDescent="0.25">
      <c r="A114" s="687"/>
      <c r="B114" s="688"/>
      <c r="C114" s="687">
        <v>132</v>
      </c>
      <c r="D114" s="687"/>
      <c r="E114" s="687"/>
      <c r="F114" s="687"/>
      <c r="G114" s="687">
        <v>35</v>
      </c>
      <c r="H114" s="687" t="s">
        <v>773</v>
      </c>
      <c r="I114" s="687" t="s">
        <v>745</v>
      </c>
      <c r="J114" s="690">
        <v>45000</v>
      </c>
    </row>
    <row r="115" spans="1:10" ht="15.75" x14ac:dyDescent="0.25">
      <c r="A115" s="687"/>
      <c r="B115" s="688"/>
      <c r="C115" s="687">
        <v>132</v>
      </c>
      <c r="D115" s="687"/>
      <c r="E115" s="687"/>
      <c r="F115" s="687"/>
      <c r="G115" s="687">
        <v>35</v>
      </c>
      <c r="H115" s="687" t="s">
        <v>774</v>
      </c>
      <c r="I115" s="687" t="s">
        <v>745</v>
      </c>
      <c r="J115" s="690">
        <v>9000</v>
      </c>
    </row>
    <row r="116" spans="1:10" ht="15.75" x14ac:dyDescent="0.25">
      <c r="A116" s="687"/>
      <c r="B116" s="688"/>
      <c r="C116" s="687">
        <v>132</v>
      </c>
      <c r="D116" s="687"/>
      <c r="E116" s="687"/>
      <c r="F116" s="687"/>
      <c r="G116" s="687">
        <v>35</v>
      </c>
      <c r="H116" s="687" t="s">
        <v>775</v>
      </c>
      <c r="I116" s="687" t="s">
        <v>745</v>
      </c>
      <c r="J116" s="690">
        <v>15000</v>
      </c>
    </row>
    <row r="117" spans="1:10" s="695" customFormat="1" ht="15.75" x14ac:dyDescent="0.25">
      <c r="A117" s="687"/>
      <c r="B117" s="688"/>
      <c r="C117" s="687">
        <v>132</v>
      </c>
      <c r="D117" s="687"/>
      <c r="E117" s="687"/>
      <c r="F117" s="687"/>
      <c r="G117" s="687">
        <v>35</v>
      </c>
      <c r="H117" s="687" t="s">
        <v>776</v>
      </c>
      <c r="I117" s="687" t="s">
        <v>745</v>
      </c>
      <c r="J117" s="690">
        <v>13000</v>
      </c>
    </row>
    <row r="118" spans="1:10" ht="15.75" x14ac:dyDescent="0.25">
      <c r="A118" s="687"/>
      <c r="B118" s="688"/>
      <c r="C118" s="687">
        <v>132</v>
      </c>
      <c r="D118" s="687"/>
      <c r="E118" s="687"/>
      <c r="F118" s="687"/>
      <c r="G118" s="687">
        <v>35</v>
      </c>
      <c r="H118" s="687" t="s">
        <v>777</v>
      </c>
      <c r="I118" s="687" t="s">
        <v>745</v>
      </c>
      <c r="J118" s="690">
        <v>610174</v>
      </c>
    </row>
    <row r="119" spans="1:10" s="695" customFormat="1" ht="15.75" x14ac:dyDescent="0.25">
      <c r="A119" s="687"/>
      <c r="B119" s="688"/>
      <c r="C119" s="687">
        <v>132</v>
      </c>
      <c r="D119" s="687"/>
      <c r="E119" s="687"/>
      <c r="F119" s="687"/>
      <c r="G119" s="687">
        <v>35</v>
      </c>
      <c r="H119" s="687" t="s">
        <v>778</v>
      </c>
      <c r="I119" s="687" t="s">
        <v>745</v>
      </c>
      <c r="J119" s="690">
        <v>100000</v>
      </c>
    </row>
    <row r="120" spans="1:10" ht="15.75" x14ac:dyDescent="0.25">
      <c r="A120" s="687"/>
      <c r="B120" s="688"/>
      <c r="C120" s="687">
        <v>132</v>
      </c>
      <c r="D120" s="687"/>
      <c r="E120" s="687"/>
      <c r="F120" s="687"/>
      <c r="G120" s="687">
        <v>35</v>
      </c>
      <c r="H120" s="687" t="s">
        <v>779</v>
      </c>
      <c r="I120" s="687" t="s">
        <v>745</v>
      </c>
      <c r="J120" s="690">
        <v>45300</v>
      </c>
    </row>
    <row r="121" spans="1:10" ht="15.75" x14ac:dyDescent="0.25">
      <c r="A121" s="687"/>
      <c r="B121" s="688"/>
      <c r="C121" s="687">
        <v>132</v>
      </c>
      <c r="D121" s="687"/>
      <c r="E121" s="687"/>
      <c r="F121" s="687"/>
      <c r="G121" s="687">
        <v>35</v>
      </c>
      <c r="H121" s="687" t="s">
        <v>780</v>
      </c>
      <c r="I121" s="687" t="s">
        <v>745</v>
      </c>
      <c r="J121" s="690">
        <v>162528</v>
      </c>
    </row>
    <row r="122" spans="1:10" s="695" customFormat="1" ht="15.75" x14ac:dyDescent="0.25">
      <c r="A122" s="687"/>
      <c r="B122" s="688"/>
      <c r="C122" s="687">
        <v>132</v>
      </c>
      <c r="D122" s="687"/>
      <c r="E122" s="687"/>
      <c r="F122" s="687"/>
      <c r="G122" s="687">
        <v>35</v>
      </c>
      <c r="H122" s="687" t="s">
        <v>781</v>
      </c>
      <c r="I122" s="687" t="s">
        <v>745</v>
      </c>
      <c r="J122" s="690">
        <v>20000</v>
      </c>
    </row>
    <row r="123" spans="1:10" ht="15.75" x14ac:dyDescent="0.25">
      <c r="A123" s="687"/>
      <c r="B123" s="688"/>
      <c r="C123" s="687">
        <v>132</v>
      </c>
      <c r="D123" s="687"/>
      <c r="E123" s="687"/>
      <c r="F123" s="687"/>
      <c r="G123" s="687">
        <v>35</v>
      </c>
      <c r="H123" s="687" t="s">
        <v>782</v>
      </c>
      <c r="I123" s="687" t="s">
        <v>745</v>
      </c>
      <c r="J123" s="690">
        <v>30000</v>
      </c>
    </row>
    <row r="124" spans="1:10" s="695" customFormat="1" ht="15.75" x14ac:dyDescent="0.25">
      <c r="A124" s="687"/>
      <c r="B124" s="688"/>
      <c r="C124" s="687">
        <v>132</v>
      </c>
      <c r="D124" s="687"/>
      <c r="E124" s="687"/>
      <c r="F124" s="687"/>
      <c r="G124" s="687">
        <v>35</v>
      </c>
      <c r="H124" s="687" t="s">
        <v>783</v>
      </c>
      <c r="I124" s="687" t="s">
        <v>784</v>
      </c>
      <c r="J124" s="690">
        <v>15000</v>
      </c>
    </row>
    <row r="125" spans="1:10" ht="15.75" x14ac:dyDescent="0.25">
      <c r="A125" s="687"/>
      <c r="B125" s="688"/>
      <c r="C125" s="687">
        <v>132</v>
      </c>
      <c r="D125" s="687"/>
      <c r="E125" s="687"/>
      <c r="F125" s="687"/>
      <c r="G125" s="687">
        <v>35</v>
      </c>
      <c r="H125" s="687" t="s">
        <v>785</v>
      </c>
      <c r="I125" s="687" t="s">
        <v>786</v>
      </c>
      <c r="J125" s="690">
        <v>544000</v>
      </c>
    </row>
    <row r="126" spans="1:10" s="695" customFormat="1" ht="15.75" x14ac:dyDescent="0.25">
      <c r="A126" s="687"/>
      <c r="B126" s="688"/>
      <c r="C126" s="687">
        <v>132</v>
      </c>
      <c r="D126" s="687"/>
      <c r="E126" s="687"/>
      <c r="F126" s="687"/>
      <c r="G126" s="687">
        <v>35</v>
      </c>
      <c r="H126" s="687" t="s">
        <v>787</v>
      </c>
      <c r="I126" s="687" t="s">
        <v>788</v>
      </c>
      <c r="J126" s="690">
        <v>250000</v>
      </c>
    </row>
    <row r="127" spans="1:10" ht="15.75" x14ac:dyDescent="0.25">
      <c r="A127" s="687"/>
      <c r="B127" s="688"/>
      <c r="C127" s="687">
        <v>132</v>
      </c>
      <c r="D127" s="687"/>
      <c r="E127" s="687"/>
      <c r="F127" s="687"/>
      <c r="G127" s="687">
        <v>35</v>
      </c>
      <c r="H127" s="687" t="s">
        <v>789</v>
      </c>
      <c r="I127" s="687" t="s">
        <v>790</v>
      </c>
      <c r="J127" s="690">
        <v>540</v>
      </c>
    </row>
    <row r="128" spans="1:10" s="693" customFormat="1" ht="15.75" x14ac:dyDescent="0.25">
      <c r="A128" s="687"/>
      <c r="B128" s="688"/>
      <c r="C128" s="687">
        <v>132</v>
      </c>
      <c r="D128" s="687"/>
      <c r="E128" s="687"/>
      <c r="F128" s="687"/>
      <c r="G128" s="687">
        <v>35</v>
      </c>
      <c r="H128" s="687" t="s">
        <v>789</v>
      </c>
      <c r="I128" s="687" t="s">
        <v>791</v>
      </c>
      <c r="J128" s="690">
        <v>3350</v>
      </c>
    </row>
    <row r="129" spans="1:10" ht="15.75" x14ac:dyDescent="0.25">
      <c r="A129" s="687"/>
      <c r="B129" s="688"/>
      <c r="C129" s="687">
        <v>132</v>
      </c>
      <c r="D129" s="687"/>
      <c r="E129" s="687"/>
      <c r="F129" s="687"/>
      <c r="G129" s="687">
        <v>35</v>
      </c>
      <c r="H129" s="687" t="s">
        <v>789</v>
      </c>
      <c r="I129" s="687" t="s">
        <v>792</v>
      </c>
      <c r="J129" s="690">
        <v>7200</v>
      </c>
    </row>
    <row r="130" spans="1:10" ht="15.75" x14ac:dyDescent="0.25">
      <c r="A130" s="687"/>
      <c r="B130" s="688"/>
      <c r="C130" s="687">
        <v>132</v>
      </c>
      <c r="D130" s="687"/>
      <c r="E130" s="687"/>
      <c r="F130" s="687"/>
      <c r="G130" s="687">
        <v>35</v>
      </c>
      <c r="H130" s="687" t="s">
        <v>789</v>
      </c>
      <c r="I130" s="687" t="s">
        <v>793</v>
      </c>
      <c r="J130" s="690">
        <v>95000</v>
      </c>
    </row>
    <row r="131" spans="1:10" ht="15.75" x14ac:dyDescent="0.25">
      <c r="A131" s="687"/>
      <c r="B131" s="688"/>
      <c r="C131" s="687">
        <v>132</v>
      </c>
      <c r="D131" s="687"/>
      <c r="E131" s="687"/>
      <c r="F131" s="687"/>
      <c r="G131" s="687">
        <v>35</v>
      </c>
      <c r="H131" s="687" t="s">
        <v>789</v>
      </c>
      <c r="I131" s="687" t="s">
        <v>794</v>
      </c>
      <c r="J131" s="690">
        <v>720</v>
      </c>
    </row>
    <row r="132" spans="1:10" ht="15.75" x14ac:dyDescent="0.25">
      <c r="A132" s="687"/>
      <c r="B132" s="688"/>
      <c r="C132" s="687">
        <v>132</v>
      </c>
      <c r="D132" s="687"/>
      <c r="E132" s="687"/>
      <c r="F132" s="687"/>
      <c r="G132" s="687">
        <v>35</v>
      </c>
      <c r="H132" s="687" t="s">
        <v>789</v>
      </c>
      <c r="I132" s="687" t="s">
        <v>795</v>
      </c>
      <c r="J132" s="690">
        <v>33000</v>
      </c>
    </row>
    <row r="133" spans="1:10" ht="15.75" x14ac:dyDescent="0.25">
      <c r="A133" s="687"/>
      <c r="B133" s="688"/>
      <c r="C133" s="687">
        <v>132</v>
      </c>
      <c r="D133" s="687"/>
      <c r="E133" s="687"/>
      <c r="F133" s="687"/>
      <c r="G133" s="687">
        <v>35</v>
      </c>
      <c r="H133" s="687" t="s">
        <v>789</v>
      </c>
      <c r="I133" s="687" t="s">
        <v>796</v>
      </c>
      <c r="J133" s="690">
        <v>720</v>
      </c>
    </row>
    <row r="134" spans="1:10" ht="15.75" x14ac:dyDescent="0.25">
      <c r="A134" s="687"/>
      <c r="B134" s="688"/>
      <c r="C134" s="687">
        <v>132</v>
      </c>
      <c r="D134" s="687"/>
      <c r="E134" s="687"/>
      <c r="F134" s="687"/>
      <c r="G134" s="687">
        <v>35</v>
      </c>
      <c r="H134" s="687" t="s">
        <v>789</v>
      </c>
      <c r="I134" s="687" t="s">
        <v>797</v>
      </c>
      <c r="J134" s="690">
        <v>480</v>
      </c>
    </row>
    <row r="135" spans="1:10" ht="15.75" x14ac:dyDescent="0.25">
      <c r="A135" s="687"/>
      <c r="B135" s="688"/>
      <c r="C135" s="687">
        <v>132</v>
      </c>
      <c r="D135" s="687"/>
      <c r="E135" s="687"/>
      <c r="F135" s="687"/>
      <c r="G135" s="687">
        <v>35</v>
      </c>
      <c r="H135" s="687" t="s">
        <v>789</v>
      </c>
      <c r="I135" s="687" t="s">
        <v>798</v>
      </c>
      <c r="J135" s="690">
        <v>360</v>
      </c>
    </row>
    <row r="136" spans="1:10" ht="15.75" x14ac:dyDescent="0.25">
      <c r="A136" s="687"/>
      <c r="B136" s="688"/>
      <c r="C136" s="687">
        <v>132</v>
      </c>
      <c r="D136" s="687"/>
      <c r="E136" s="687"/>
      <c r="F136" s="687"/>
      <c r="G136" s="687">
        <v>35</v>
      </c>
      <c r="H136" s="687" t="s">
        <v>789</v>
      </c>
      <c r="I136" s="687" t="s">
        <v>799</v>
      </c>
      <c r="J136" s="690">
        <v>60000</v>
      </c>
    </row>
    <row r="137" spans="1:10" ht="15.75" x14ac:dyDescent="0.25">
      <c r="A137" s="687"/>
      <c r="B137" s="688"/>
      <c r="C137" s="687">
        <v>132</v>
      </c>
      <c r="D137" s="687"/>
      <c r="E137" s="687"/>
      <c r="F137" s="687"/>
      <c r="G137" s="687">
        <v>35</v>
      </c>
      <c r="H137" s="687" t="s">
        <v>789</v>
      </c>
      <c r="I137" s="687" t="s">
        <v>800</v>
      </c>
      <c r="J137" s="690">
        <v>360</v>
      </c>
    </row>
    <row r="138" spans="1:10" ht="15.75" x14ac:dyDescent="0.25">
      <c r="A138" s="687"/>
      <c r="B138" s="688"/>
      <c r="C138" s="687">
        <v>132</v>
      </c>
      <c r="D138" s="687"/>
      <c r="E138" s="687"/>
      <c r="F138" s="687"/>
      <c r="G138" s="687">
        <v>35</v>
      </c>
      <c r="H138" s="687" t="s">
        <v>789</v>
      </c>
      <c r="I138" s="687" t="s">
        <v>801</v>
      </c>
      <c r="J138" s="690">
        <v>6500</v>
      </c>
    </row>
    <row r="139" spans="1:10" ht="15.75" x14ac:dyDescent="0.25">
      <c r="A139" s="687"/>
      <c r="B139" s="688"/>
      <c r="C139" s="687">
        <v>132</v>
      </c>
      <c r="D139" s="687"/>
      <c r="E139" s="687"/>
      <c r="F139" s="687"/>
      <c r="G139" s="687">
        <v>35</v>
      </c>
      <c r="H139" s="687" t="s">
        <v>802</v>
      </c>
      <c r="I139" s="687" t="s">
        <v>803</v>
      </c>
      <c r="J139" s="690">
        <v>109000</v>
      </c>
    </row>
    <row r="140" spans="1:10" ht="15.75" x14ac:dyDescent="0.25">
      <c r="A140" s="687"/>
      <c r="B140" s="688"/>
      <c r="C140" s="687">
        <v>132</v>
      </c>
      <c r="D140" s="687"/>
      <c r="E140" s="687"/>
      <c r="F140" s="687"/>
      <c r="G140" s="687">
        <v>35</v>
      </c>
      <c r="H140" s="687" t="s">
        <v>802</v>
      </c>
      <c r="I140" s="687" t="s">
        <v>804</v>
      </c>
      <c r="J140" s="690">
        <v>150000</v>
      </c>
    </row>
    <row r="141" spans="1:10" ht="15.75" x14ac:dyDescent="0.25">
      <c r="A141" s="687"/>
      <c r="B141" s="688"/>
      <c r="C141" s="687">
        <v>132</v>
      </c>
      <c r="D141" s="687"/>
      <c r="E141" s="687"/>
      <c r="F141" s="687"/>
      <c r="G141" s="687">
        <v>35</v>
      </c>
      <c r="H141" s="687" t="s">
        <v>802</v>
      </c>
      <c r="I141" s="687" t="s">
        <v>805</v>
      </c>
      <c r="J141" s="690">
        <v>3800000</v>
      </c>
    </row>
    <row r="142" spans="1:10" ht="15.75" x14ac:dyDescent="0.25">
      <c r="A142" s="687"/>
      <c r="B142" s="688"/>
      <c r="C142" s="687">
        <v>132</v>
      </c>
      <c r="D142" s="687"/>
      <c r="E142" s="687"/>
      <c r="F142" s="687"/>
      <c r="G142" s="687">
        <v>35</v>
      </c>
      <c r="H142" s="687" t="s">
        <v>802</v>
      </c>
      <c r="I142" s="687" t="s">
        <v>806</v>
      </c>
      <c r="J142" s="690">
        <v>302000</v>
      </c>
    </row>
    <row r="143" spans="1:10" ht="15.75" x14ac:dyDescent="0.25">
      <c r="A143" s="687"/>
      <c r="B143" s="688"/>
      <c r="C143" s="687">
        <v>132</v>
      </c>
      <c r="D143" s="687"/>
      <c r="E143" s="687"/>
      <c r="F143" s="687"/>
      <c r="G143" s="687">
        <v>35</v>
      </c>
      <c r="H143" s="687" t="s">
        <v>802</v>
      </c>
      <c r="I143" s="687" t="s">
        <v>807</v>
      </c>
      <c r="J143" s="690">
        <v>349500</v>
      </c>
    </row>
    <row r="144" spans="1:10" ht="15.75" x14ac:dyDescent="0.25">
      <c r="A144" s="687"/>
      <c r="B144" s="688"/>
      <c r="C144" s="687">
        <v>132</v>
      </c>
      <c r="D144" s="687"/>
      <c r="E144" s="687"/>
      <c r="F144" s="687"/>
      <c r="G144" s="687">
        <v>35</v>
      </c>
      <c r="H144" s="687" t="s">
        <v>802</v>
      </c>
      <c r="I144" s="687" t="s">
        <v>808</v>
      </c>
      <c r="J144" s="690">
        <v>65000</v>
      </c>
    </row>
    <row r="145" spans="1:10" ht="15.75" x14ac:dyDescent="0.25">
      <c r="A145" s="687"/>
      <c r="B145" s="688"/>
      <c r="C145" s="687">
        <v>132</v>
      </c>
      <c r="D145" s="687"/>
      <c r="E145" s="687"/>
      <c r="F145" s="687"/>
      <c r="G145" s="687">
        <v>35</v>
      </c>
      <c r="H145" s="687" t="s">
        <v>802</v>
      </c>
      <c r="I145" s="687" t="s">
        <v>809</v>
      </c>
      <c r="J145" s="690">
        <v>173000</v>
      </c>
    </row>
    <row r="146" spans="1:10" ht="15.75" x14ac:dyDescent="0.25">
      <c r="A146" s="687"/>
      <c r="B146" s="688"/>
      <c r="C146" s="687">
        <v>132</v>
      </c>
      <c r="D146" s="687"/>
      <c r="E146" s="687"/>
      <c r="F146" s="687"/>
      <c r="G146" s="687">
        <v>35</v>
      </c>
      <c r="H146" s="687" t="s">
        <v>810</v>
      </c>
      <c r="I146" s="687" t="s">
        <v>811</v>
      </c>
      <c r="J146" s="690">
        <v>130800</v>
      </c>
    </row>
    <row r="147" spans="1:10" ht="15.75" x14ac:dyDescent="0.25">
      <c r="A147" s="687"/>
      <c r="B147" s="688"/>
      <c r="C147" s="687">
        <v>132</v>
      </c>
      <c r="D147" s="687"/>
      <c r="E147" s="687"/>
      <c r="F147" s="687"/>
      <c r="G147" s="687">
        <v>35</v>
      </c>
      <c r="H147" s="687" t="s">
        <v>810</v>
      </c>
      <c r="I147" s="687" t="s">
        <v>812</v>
      </c>
      <c r="J147" s="690">
        <v>60000</v>
      </c>
    </row>
    <row r="148" spans="1:10" ht="15.75" x14ac:dyDescent="0.25">
      <c r="A148" s="687"/>
      <c r="B148" s="688"/>
      <c r="C148" s="687">
        <v>132</v>
      </c>
      <c r="D148" s="687"/>
      <c r="E148" s="687"/>
      <c r="F148" s="687"/>
      <c r="G148" s="687">
        <v>35</v>
      </c>
      <c r="H148" s="687" t="s">
        <v>810</v>
      </c>
      <c r="I148" s="687" t="s">
        <v>813</v>
      </c>
      <c r="J148" s="690">
        <v>55000</v>
      </c>
    </row>
    <row r="149" spans="1:10" s="693" customFormat="1" ht="15.75" x14ac:dyDescent="0.25">
      <c r="A149" s="691"/>
      <c r="B149" s="691"/>
      <c r="C149" s="691">
        <v>132</v>
      </c>
      <c r="D149" s="691"/>
      <c r="E149" s="691"/>
      <c r="F149" s="691"/>
      <c r="G149" s="691">
        <v>35</v>
      </c>
      <c r="H149" s="691"/>
      <c r="I149" s="691"/>
      <c r="J149" s="692">
        <v>7774358</v>
      </c>
    </row>
    <row r="150" spans="1:10" ht="15.75" x14ac:dyDescent="0.25">
      <c r="A150" s="687"/>
      <c r="B150" s="688"/>
      <c r="C150" s="687">
        <v>132</v>
      </c>
      <c r="D150" s="687"/>
      <c r="E150" s="687"/>
      <c r="F150" s="687"/>
      <c r="G150" s="687">
        <v>360</v>
      </c>
      <c r="H150" s="687" t="s">
        <v>744</v>
      </c>
      <c r="I150" s="687" t="s">
        <v>745</v>
      </c>
      <c r="J150" s="690">
        <v>32700</v>
      </c>
    </row>
    <row r="151" spans="1:10" ht="15.75" x14ac:dyDescent="0.25">
      <c r="A151" s="687"/>
      <c r="B151" s="688"/>
      <c r="C151" s="687">
        <v>132</v>
      </c>
      <c r="D151" s="687"/>
      <c r="E151" s="687"/>
      <c r="F151" s="687"/>
      <c r="G151" s="687">
        <v>360</v>
      </c>
      <c r="H151" s="687" t="s">
        <v>747</v>
      </c>
      <c r="I151" s="687" t="s">
        <v>745</v>
      </c>
      <c r="J151" s="690">
        <v>2000</v>
      </c>
    </row>
    <row r="152" spans="1:10" s="693" customFormat="1" ht="15.75" x14ac:dyDescent="0.25">
      <c r="A152" s="691"/>
      <c r="B152" s="691"/>
      <c r="C152" s="691">
        <v>132</v>
      </c>
      <c r="D152" s="691"/>
      <c r="E152" s="691"/>
      <c r="F152" s="691"/>
      <c r="G152" s="691">
        <v>360</v>
      </c>
      <c r="H152" s="691"/>
      <c r="I152" s="691"/>
      <c r="J152" s="692">
        <v>34700</v>
      </c>
    </row>
    <row r="153" spans="1:10" s="695" customFormat="1" ht="15.75" x14ac:dyDescent="0.25">
      <c r="A153" s="687"/>
      <c r="B153" s="688"/>
      <c r="C153" s="687">
        <v>132</v>
      </c>
      <c r="D153" s="687"/>
      <c r="E153" s="687"/>
      <c r="F153" s="687"/>
      <c r="G153" s="687">
        <v>370</v>
      </c>
      <c r="H153" s="687" t="s">
        <v>744</v>
      </c>
      <c r="I153" s="687" t="s">
        <v>745</v>
      </c>
      <c r="J153" s="690">
        <v>53853</v>
      </c>
    </row>
    <row r="154" spans="1:10" s="693" customFormat="1" ht="15.75" x14ac:dyDescent="0.25">
      <c r="A154" s="691"/>
      <c r="B154" s="691"/>
      <c r="C154" s="691">
        <v>132</v>
      </c>
      <c r="D154" s="691"/>
      <c r="E154" s="691"/>
      <c r="F154" s="691"/>
      <c r="G154" s="691">
        <v>370</v>
      </c>
      <c r="H154" s="691"/>
      <c r="I154" s="691"/>
      <c r="J154" s="692">
        <v>53853</v>
      </c>
    </row>
    <row r="155" spans="1:10" s="695" customFormat="1" ht="15.75" x14ac:dyDescent="0.25">
      <c r="A155" s="687"/>
      <c r="B155" s="688"/>
      <c r="C155" s="687">
        <v>132</v>
      </c>
      <c r="D155" s="687"/>
      <c r="E155" s="687"/>
      <c r="F155" s="687"/>
      <c r="G155" s="687">
        <v>380</v>
      </c>
      <c r="H155" s="687" t="s">
        <v>744</v>
      </c>
      <c r="I155" s="687" t="s">
        <v>745</v>
      </c>
      <c r="J155" s="690">
        <v>26143</v>
      </c>
    </row>
    <row r="156" spans="1:10" ht="15.75" x14ac:dyDescent="0.25">
      <c r="A156" s="687"/>
      <c r="B156" s="688"/>
      <c r="C156" s="687">
        <v>132</v>
      </c>
      <c r="D156" s="687"/>
      <c r="E156" s="687"/>
      <c r="F156" s="687"/>
      <c r="G156" s="687">
        <v>380</v>
      </c>
      <c r="H156" s="687" t="s">
        <v>747</v>
      </c>
      <c r="I156" s="687" t="s">
        <v>745</v>
      </c>
      <c r="J156" s="690">
        <v>1000</v>
      </c>
    </row>
    <row r="157" spans="1:10" s="693" customFormat="1" ht="15.75" x14ac:dyDescent="0.25">
      <c r="A157" s="691"/>
      <c r="B157" s="691"/>
      <c r="C157" s="691">
        <v>132</v>
      </c>
      <c r="D157" s="691"/>
      <c r="E157" s="691"/>
      <c r="F157" s="691"/>
      <c r="G157" s="691">
        <v>380</v>
      </c>
      <c r="H157" s="691"/>
      <c r="I157" s="691"/>
      <c r="J157" s="692">
        <v>27143</v>
      </c>
    </row>
    <row r="158" spans="1:10" ht="15.75" x14ac:dyDescent="0.25">
      <c r="A158" s="687"/>
      <c r="B158" s="688"/>
      <c r="C158" s="687">
        <v>132</v>
      </c>
      <c r="D158" s="687"/>
      <c r="E158" s="687"/>
      <c r="F158" s="687"/>
      <c r="G158" s="687">
        <v>390</v>
      </c>
      <c r="H158" s="687" t="s">
        <v>744</v>
      </c>
      <c r="I158" s="687" t="s">
        <v>745</v>
      </c>
      <c r="J158" s="690">
        <v>17800</v>
      </c>
    </row>
    <row r="159" spans="1:10" s="693" customFormat="1" ht="15.75" x14ac:dyDescent="0.25">
      <c r="A159" s="691"/>
      <c r="B159" s="691"/>
      <c r="C159" s="691">
        <v>132</v>
      </c>
      <c r="D159" s="691"/>
      <c r="E159" s="691"/>
      <c r="F159" s="691"/>
      <c r="G159" s="691">
        <v>390</v>
      </c>
      <c r="H159" s="691"/>
      <c r="I159" s="691"/>
      <c r="J159" s="692">
        <v>17800</v>
      </c>
    </row>
    <row r="160" spans="1:10" ht="15.75" x14ac:dyDescent="0.25">
      <c r="A160" s="687"/>
      <c r="B160" s="688"/>
      <c r="C160" s="687">
        <v>132</v>
      </c>
      <c r="D160" s="687"/>
      <c r="E160" s="687"/>
      <c r="F160" s="687"/>
      <c r="G160" s="687">
        <v>43</v>
      </c>
      <c r="H160" s="687" t="s">
        <v>814</v>
      </c>
      <c r="I160" s="687" t="s">
        <v>745</v>
      </c>
      <c r="J160" s="690">
        <v>200000</v>
      </c>
    </row>
    <row r="161" spans="1:10" s="695" customFormat="1" ht="15.75" x14ac:dyDescent="0.25">
      <c r="A161" s="687"/>
      <c r="B161" s="688"/>
      <c r="C161" s="687">
        <v>132</v>
      </c>
      <c r="D161" s="687"/>
      <c r="E161" s="687"/>
      <c r="F161" s="687"/>
      <c r="G161" s="687">
        <v>43</v>
      </c>
      <c r="H161" s="687" t="s">
        <v>815</v>
      </c>
      <c r="I161" s="687" t="s">
        <v>745</v>
      </c>
      <c r="J161" s="690">
        <v>5833</v>
      </c>
    </row>
    <row r="162" spans="1:10" ht="15.75" x14ac:dyDescent="0.25">
      <c r="A162" s="687"/>
      <c r="B162" s="688"/>
      <c r="C162" s="687">
        <v>132</v>
      </c>
      <c r="D162" s="687"/>
      <c r="E162" s="687"/>
      <c r="F162" s="687"/>
      <c r="G162" s="687">
        <v>43</v>
      </c>
      <c r="H162" s="687" t="s">
        <v>816</v>
      </c>
      <c r="I162" s="687" t="s">
        <v>745</v>
      </c>
      <c r="J162" s="690">
        <v>773337</v>
      </c>
    </row>
    <row r="163" spans="1:10" s="696" customFormat="1" ht="15.75" x14ac:dyDescent="0.25">
      <c r="A163" s="687"/>
      <c r="B163" s="688"/>
      <c r="C163" s="687">
        <v>132</v>
      </c>
      <c r="D163" s="687"/>
      <c r="E163" s="687"/>
      <c r="F163" s="687"/>
      <c r="G163" s="687">
        <v>43</v>
      </c>
      <c r="H163" s="687" t="s">
        <v>817</v>
      </c>
      <c r="I163" s="687" t="s">
        <v>745</v>
      </c>
      <c r="J163" s="690">
        <v>25000</v>
      </c>
    </row>
    <row r="164" spans="1:10" s="695" customFormat="1" ht="15.75" x14ac:dyDescent="0.25">
      <c r="A164" s="687"/>
      <c r="B164" s="688"/>
      <c r="C164" s="687">
        <v>132</v>
      </c>
      <c r="D164" s="687"/>
      <c r="E164" s="687"/>
      <c r="F164" s="687"/>
      <c r="G164" s="687">
        <v>43</v>
      </c>
      <c r="H164" s="687" t="s">
        <v>818</v>
      </c>
      <c r="I164" s="687" t="s">
        <v>745</v>
      </c>
      <c r="J164" s="690">
        <v>1000</v>
      </c>
    </row>
    <row r="165" spans="1:10" ht="15.75" x14ac:dyDescent="0.25">
      <c r="A165" s="687"/>
      <c r="B165" s="688"/>
      <c r="C165" s="687">
        <v>132</v>
      </c>
      <c r="D165" s="687"/>
      <c r="E165" s="687"/>
      <c r="F165" s="687"/>
      <c r="G165" s="687">
        <v>43</v>
      </c>
      <c r="H165" s="687" t="s">
        <v>819</v>
      </c>
      <c r="I165" s="687" t="s">
        <v>745</v>
      </c>
      <c r="J165" s="690">
        <v>267142</v>
      </c>
    </row>
    <row r="166" spans="1:10" s="695" customFormat="1" ht="15.75" x14ac:dyDescent="0.25">
      <c r="A166" s="687"/>
      <c r="B166" s="688"/>
      <c r="C166" s="687">
        <v>132</v>
      </c>
      <c r="D166" s="687"/>
      <c r="E166" s="687"/>
      <c r="F166" s="687"/>
      <c r="G166" s="687">
        <v>43</v>
      </c>
      <c r="H166" s="687" t="s">
        <v>820</v>
      </c>
      <c r="I166" s="687" t="s">
        <v>745</v>
      </c>
      <c r="J166" s="690">
        <v>8000</v>
      </c>
    </row>
    <row r="167" spans="1:10" ht="15.75" x14ac:dyDescent="0.25">
      <c r="A167" s="687"/>
      <c r="B167" s="688"/>
      <c r="C167" s="687">
        <v>132</v>
      </c>
      <c r="D167" s="687"/>
      <c r="E167" s="687"/>
      <c r="F167" s="687"/>
      <c r="G167" s="687">
        <v>43</v>
      </c>
      <c r="H167" s="687" t="s">
        <v>821</v>
      </c>
      <c r="I167" s="687" t="s">
        <v>745</v>
      </c>
      <c r="J167" s="690">
        <v>827153</v>
      </c>
    </row>
    <row r="168" spans="1:10" s="695" customFormat="1" ht="15.75" x14ac:dyDescent="0.25">
      <c r="A168" s="687"/>
      <c r="B168" s="688"/>
      <c r="C168" s="687">
        <v>132</v>
      </c>
      <c r="D168" s="687"/>
      <c r="E168" s="687"/>
      <c r="F168" s="687"/>
      <c r="G168" s="687">
        <v>43</v>
      </c>
      <c r="H168" s="687" t="s">
        <v>822</v>
      </c>
      <c r="I168" s="687" t="s">
        <v>745</v>
      </c>
      <c r="J168" s="690">
        <v>8696681</v>
      </c>
    </row>
    <row r="169" spans="1:10" ht="15.75" x14ac:dyDescent="0.25">
      <c r="A169" s="687"/>
      <c r="B169" s="688"/>
      <c r="C169" s="687">
        <v>132</v>
      </c>
      <c r="D169" s="687"/>
      <c r="E169" s="687"/>
      <c r="F169" s="687"/>
      <c r="G169" s="687">
        <v>43</v>
      </c>
      <c r="H169" s="687" t="s">
        <v>823</v>
      </c>
      <c r="I169" s="687" t="s">
        <v>824</v>
      </c>
      <c r="J169" s="690">
        <v>2090230</v>
      </c>
    </row>
    <row r="170" spans="1:10" ht="15.75" x14ac:dyDescent="0.25">
      <c r="A170" s="687"/>
      <c r="B170" s="688"/>
      <c r="C170" s="687">
        <v>132</v>
      </c>
      <c r="D170" s="687"/>
      <c r="E170" s="687"/>
      <c r="F170" s="687"/>
      <c r="G170" s="687">
        <v>43</v>
      </c>
      <c r="H170" s="687" t="s">
        <v>825</v>
      </c>
      <c r="I170" s="687" t="s">
        <v>826</v>
      </c>
      <c r="J170" s="690">
        <v>600000</v>
      </c>
    </row>
    <row r="171" spans="1:10" s="695" customFormat="1" ht="15.75" x14ac:dyDescent="0.25">
      <c r="A171" s="687"/>
      <c r="B171" s="688"/>
      <c r="C171" s="687">
        <v>132</v>
      </c>
      <c r="D171" s="687"/>
      <c r="E171" s="687"/>
      <c r="F171" s="687"/>
      <c r="G171" s="687">
        <v>43</v>
      </c>
      <c r="H171" s="687" t="s">
        <v>825</v>
      </c>
      <c r="I171" s="687" t="s">
        <v>824</v>
      </c>
      <c r="J171" s="690">
        <v>2977634</v>
      </c>
    </row>
    <row r="172" spans="1:10" ht="15.75" x14ac:dyDescent="0.25">
      <c r="A172" s="687"/>
      <c r="B172" s="688"/>
      <c r="C172" s="687">
        <v>132</v>
      </c>
      <c r="D172" s="687"/>
      <c r="E172" s="687"/>
      <c r="F172" s="687"/>
      <c r="G172" s="687">
        <v>43</v>
      </c>
      <c r="H172" s="687" t="s">
        <v>827</v>
      </c>
      <c r="I172" s="687" t="s">
        <v>824</v>
      </c>
      <c r="J172" s="690">
        <v>36000</v>
      </c>
    </row>
    <row r="173" spans="1:10" s="693" customFormat="1" ht="15.75" x14ac:dyDescent="0.25">
      <c r="A173" s="691"/>
      <c r="B173" s="691"/>
      <c r="C173" s="691">
        <v>132</v>
      </c>
      <c r="D173" s="691"/>
      <c r="E173" s="691"/>
      <c r="F173" s="691"/>
      <c r="G173" s="691">
        <v>43</v>
      </c>
      <c r="H173" s="691"/>
      <c r="I173" s="691"/>
      <c r="J173" s="692">
        <v>16508010</v>
      </c>
    </row>
    <row r="174" spans="1:10" ht="15.75" x14ac:dyDescent="0.25">
      <c r="A174" s="687"/>
      <c r="B174" s="688"/>
      <c r="C174" s="687">
        <v>136</v>
      </c>
      <c r="D174" s="687"/>
      <c r="E174" s="687"/>
      <c r="F174" s="687"/>
      <c r="G174" s="687">
        <v>43</v>
      </c>
      <c r="H174" s="687" t="s">
        <v>819</v>
      </c>
      <c r="I174" s="687" t="s">
        <v>745</v>
      </c>
      <c r="J174" s="690">
        <v>750</v>
      </c>
    </row>
    <row r="175" spans="1:10" s="693" customFormat="1" ht="15.75" x14ac:dyDescent="0.25">
      <c r="A175" s="691"/>
      <c r="B175" s="691"/>
      <c r="C175" s="691">
        <v>136</v>
      </c>
      <c r="D175" s="691"/>
      <c r="E175" s="691"/>
      <c r="F175" s="691"/>
      <c r="G175" s="691">
        <v>43</v>
      </c>
      <c r="H175" s="691"/>
      <c r="I175" s="691"/>
      <c r="J175" s="692">
        <v>750</v>
      </c>
    </row>
    <row r="176" spans="1:10" ht="15.75" x14ac:dyDescent="0.25">
      <c r="A176" s="687"/>
      <c r="B176" s="688"/>
      <c r="C176" s="687">
        <v>137</v>
      </c>
      <c r="D176" s="687"/>
      <c r="E176" s="687"/>
      <c r="F176" s="687"/>
      <c r="G176" s="687">
        <v>43</v>
      </c>
      <c r="H176" s="687" t="s">
        <v>819</v>
      </c>
      <c r="I176" s="687" t="s">
        <v>745</v>
      </c>
      <c r="J176" s="690">
        <v>750</v>
      </c>
    </row>
    <row r="177" spans="1:10" s="693" customFormat="1" ht="15.75" x14ac:dyDescent="0.25">
      <c r="A177" s="691"/>
      <c r="B177" s="691"/>
      <c r="C177" s="691">
        <v>137</v>
      </c>
      <c r="D177" s="691"/>
      <c r="E177" s="691"/>
      <c r="F177" s="691"/>
      <c r="G177" s="691">
        <v>43</v>
      </c>
      <c r="H177" s="691"/>
      <c r="I177" s="691"/>
      <c r="J177" s="692">
        <v>750</v>
      </c>
    </row>
    <row r="178" spans="1:10" s="695" customFormat="1" ht="19.5" thickBot="1" x14ac:dyDescent="0.4">
      <c r="A178" s="697" t="s">
        <v>58</v>
      </c>
      <c r="B178" s="698"/>
      <c r="C178" s="698"/>
      <c r="D178" s="698"/>
      <c r="E178" s="698" t="s">
        <v>742</v>
      </c>
      <c r="F178" s="698"/>
      <c r="G178" s="698" t="s">
        <v>91</v>
      </c>
      <c r="H178" s="698" t="s">
        <v>91</v>
      </c>
      <c r="I178" s="698" t="s">
        <v>91</v>
      </c>
      <c r="J178" s="699">
        <f>SUM(J12+J15+J18+J20+J22+J24+J26+J29+J32+J34+J37+J40+J43+J46+J48+J50+J52+J55+J57+J60+J63+J65+J68+J71+J74+J91+J93+J95+J97+J100+J103+J149+J152+J154+J157+J159+J173+J175+J177)</f>
        <v>56014272</v>
      </c>
    </row>
    <row r="179" spans="1:10" ht="16.5" thickTop="1" x14ac:dyDescent="0.25">
      <c r="A179" s="700"/>
      <c r="B179" s="701"/>
      <c r="C179" s="700"/>
      <c r="D179" s="700"/>
      <c r="E179" s="700"/>
      <c r="F179" s="700"/>
      <c r="G179" s="700"/>
      <c r="H179" s="700"/>
      <c r="I179" s="700"/>
      <c r="J179" s="702"/>
    </row>
    <row r="180" spans="1:10" s="695" customFormat="1" ht="15.75" x14ac:dyDescent="0.25">
      <c r="A180" s="687">
        <v>155</v>
      </c>
      <c r="B180" s="688">
        <v>43144</v>
      </c>
      <c r="C180" s="687">
        <v>132</v>
      </c>
      <c r="D180" s="687" t="s">
        <v>828</v>
      </c>
      <c r="E180" s="687" t="s">
        <v>829</v>
      </c>
      <c r="F180" s="689" t="s">
        <v>743</v>
      </c>
      <c r="G180" s="687">
        <v>35</v>
      </c>
      <c r="H180" s="687" t="s">
        <v>830</v>
      </c>
      <c r="I180" s="687" t="s">
        <v>831</v>
      </c>
      <c r="J180" s="690">
        <v>5600</v>
      </c>
    </row>
    <row r="181" spans="1:10" ht="15.75" x14ac:dyDescent="0.25">
      <c r="A181" s="687"/>
      <c r="B181" s="688"/>
      <c r="C181" s="687">
        <v>132</v>
      </c>
      <c r="D181" s="687"/>
      <c r="E181" s="687" t="s">
        <v>829</v>
      </c>
      <c r="F181" s="689" t="s">
        <v>746</v>
      </c>
      <c r="G181" s="687">
        <v>35</v>
      </c>
      <c r="H181" s="687" t="s">
        <v>830</v>
      </c>
      <c r="I181" s="687" t="s">
        <v>832</v>
      </c>
      <c r="J181" s="690">
        <v>34300</v>
      </c>
    </row>
    <row r="182" spans="1:10" s="695" customFormat="1" ht="15.75" x14ac:dyDescent="0.25">
      <c r="A182" s="687"/>
      <c r="B182" s="688"/>
      <c r="C182" s="687">
        <v>132</v>
      </c>
      <c r="D182" s="687"/>
      <c r="E182" s="687" t="s">
        <v>829</v>
      </c>
      <c r="F182" s="687"/>
      <c r="G182" s="687">
        <v>35</v>
      </c>
      <c r="H182" s="687" t="s">
        <v>833</v>
      </c>
      <c r="I182" s="687" t="s">
        <v>834</v>
      </c>
      <c r="J182" s="690">
        <v>41880</v>
      </c>
    </row>
    <row r="183" spans="1:10" ht="15.75" x14ac:dyDescent="0.25">
      <c r="A183" s="687"/>
      <c r="B183" s="688"/>
      <c r="C183" s="687">
        <v>132</v>
      </c>
      <c r="D183" s="687"/>
      <c r="E183" s="687" t="s">
        <v>829</v>
      </c>
      <c r="F183" s="687"/>
      <c r="G183" s="687">
        <v>35</v>
      </c>
      <c r="H183" s="687" t="s">
        <v>783</v>
      </c>
      <c r="I183" s="687" t="s">
        <v>784</v>
      </c>
      <c r="J183" s="690">
        <v>45800</v>
      </c>
    </row>
    <row r="184" spans="1:10" ht="15.75" x14ac:dyDescent="0.25">
      <c r="A184" s="687"/>
      <c r="B184" s="688"/>
      <c r="C184" s="687">
        <v>132</v>
      </c>
      <c r="D184" s="687"/>
      <c r="E184" s="687" t="s">
        <v>835</v>
      </c>
      <c r="F184" s="687"/>
      <c r="G184" s="687">
        <v>35</v>
      </c>
      <c r="H184" s="687" t="s">
        <v>802</v>
      </c>
      <c r="I184" s="687" t="s">
        <v>805</v>
      </c>
      <c r="J184" s="690">
        <v>-127580</v>
      </c>
    </row>
    <row r="185" spans="1:10" s="695" customFormat="1" ht="15.75" x14ac:dyDescent="0.25">
      <c r="A185" s="687"/>
      <c r="B185" s="687"/>
      <c r="C185" s="687">
        <v>132</v>
      </c>
      <c r="D185" s="687"/>
      <c r="E185" s="687" t="s">
        <v>835</v>
      </c>
      <c r="F185" s="687"/>
      <c r="G185" s="687">
        <v>35</v>
      </c>
      <c r="H185" s="687" t="s">
        <v>802</v>
      </c>
      <c r="I185" s="687" t="s">
        <v>807</v>
      </c>
      <c r="J185" s="690">
        <v>-6940</v>
      </c>
    </row>
    <row r="186" spans="1:10" ht="15.75" x14ac:dyDescent="0.25">
      <c r="A186" s="687"/>
      <c r="B186" s="688"/>
      <c r="C186" s="687">
        <v>132</v>
      </c>
      <c r="D186" s="687"/>
      <c r="E186" s="687" t="s">
        <v>829</v>
      </c>
      <c r="F186" s="687"/>
      <c r="G186" s="687">
        <v>35</v>
      </c>
      <c r="H186" s="687" t="s">
        <v>810</v>
      </c>
      <c r="I186" s="687" t="s">
        <v>836</v>
      </c>
      <c r="J186" s="690">
        <v>6940</v>
      </c>
    </row>
    <row r="187" spans="1:10" s="695" customFormat="1" ht="18.75" x14ac:dyDescent="0.35">
      <c r="A187" s="703" t="s">
        <v>60</v>
      </c>
      <c r="B187" s="704"/>
      <c r="C187" s="704">
        <v>132</v>
      </c>
      <c r="D187" s="704"/>
      <c r="E187" s="704"/>
      <c r="F187" s="704"/>
      <c r="G187" s="704">
        <v>35</v>
      </c>
      <c r="H187" s="704"/>
      <c r="I187" s="704"/>
      <c r="J187" s="705">
        <f>SUM(J180:J186)</f>
        <v>0</v>
      </c>
    </row>
    <row r="188" spans="1:10" ht="15.75" x14ac:dyDescent="0.25">
      <c r="A188" s="687"/>
      <c r="B188" s="688"/>
      <c r="C188" s="687"/>
      <c r="D188" s="687"/>
      <c r="E188" s="687"/>
      <c r="F188" s="687"/>
      <c r="G188" s="687"/>
      <c r="H188" s="687"/>
      <c r="I188" s="687"/>
      <c r="J188" s="690"/>
    </row>
    <row r="189" spans="1:10" s="695" customFormat="1" ht="15.75" x14ac:dyDescent="0.25">
      <c r="A189" s="687">
        <v>164</v>
      </c>
      <c r="B189" s="688">
        <v>43152</v>
      </c>
      <c r="C189" s="687">
        <v>132</v>
      </c>
      <c r="D189" s="687" t="s">
        <v>837</v>
      </c>
      <c r="E189" s="687" t="s">
        <v>829</v>
      </c>
      <c r="F189" s="689" t="s">
        <v>743</v>
      </c>
      <c r="G189" s="687">
        <v>20</v>
      </c>
      <c r="H189" s="687" t="s">
        <v>748</v>
      </c>
      <c r="I189" s="687" t="s">
        <v>745</v>
      </c>
      <c r="J189" s="690">
        <v>227434</v>
      </c>
    </row>
    <row r="190" spans="1:10" ht="15.75" x14ac:dyDescent="0.25">
      <c r="A190" s="687"/>
      <c r="B190" s="688"/>
      <c r="C190" s="687">
        <v>132</v>
      </c>
      <c r="D190" s="687"/>
      <c r="E190" s="687" t="s">
        <v>829</v>
      </c>
      <c r="F190" s="689" t="s">
        <v>746</v>
      </c>
      <c r="G190" s="687">
        <v>20</v>
      </c>
      <c r="H190" s="687" t="s">
        <v>751</v>
      </c>
      <c r="I190" s="687" t="s">
        <v>745</v>
      </c>
      <c r="J190" s="690">
        <v>86425</v>
      </c>
    </row>
    <row r="191" spans="1:10" s="693" customFormat="1" ht="15.75" x14ac:dyDescent="0.25">
      <c r="A191" s="691"/>
      <c r="B191" s="691"/>
      <c r="C191" s="691">
        <v>132</v>
      </c>
      <c r="D191" s="691"/>
      <c r="E191" s="691"/>
      <c r="F191" s="691"/>
      <c r="G191" s="691">
        <v>20</v>
      </c>
      <c r="H191" s="691"/>
      <c r="I191" s="691"/>
      <c r="J191" s="692">
        <v>313859</v>
      </c>
    </row>
    <row r="192" spans="1:10" s="695" customFormat="1" ht="15.75" x14ac:dyDescent="0.25">
      <c r="A192" s="687"/>
      <c r="B192" s="688"/>
      <c r="C192" s="687">
        <v>132</v>
      </c>
      <c r="D192" s="687"/>
      <c r="E192" s="687" t="s">
        <v>829</v>
      </c>
      <c r="F192" s="687"/>
      <c r="G192" s="687">
        <v>40</v>
      </c>
      <c r="H192" s="687" t="s">
        <v>748</v>
      </c>
      <c r="I192" s="687" t="s">
        <v>745</v>
      </c>
      <c r="J192" s="690">
        <v>56602</v>
      </c>
    </row>
    <row r="193" spans="1:11" ht="15.75" x14ac:dyDescent="0.25">
      <c r="A193" s="687"/>
      <c r="B193" s="688"/>
      <c r="C193" s="687">
        <v>132</v>
      </c>
      <c r="D193" s="687"/>
      <c r="E193" s="687" t="s">
        <v>829</v>
      </c>
      <c r="F193" s="687"/>
      <c r="G193" s="687">
        <v>40</v>
      </c>
      <c r="H193" s="687" t="s">
        <v>751</v>
      </c>
      <c r="I193" s="687" t="s">
        <v>745</v>
      </c>
      <c r="J193" s="690">
        <v>21509</v>
      </c>
    </row>
    <row r="194" spans="1:11" s="693" customFormat="1" ht="15.75" x14ac:dyDescent="0.25">
      <c r="A194" s="691"/>
      <c r="B194" s="691"/>
      <c r="C194" s="691">
        <v>132</v>
      </c>
      <c r="D194" s="691"/>
      <c r="E194" s="691"/>
      <c r="F194" s="691"/>
      <c r="G194" s="691">
        <v>40</v>
      </c>
      <c r="H194" s="691"/>
      <c r="I194" s="691"/>
      <c r="J194" s="692">
        <v>78111</v>
      </c>
    </row>
    <row r="195" spans="1:11" ht="15.75" x14ac:dyDescent="0.25">
      <c r="A195" s="687"/>
      <c r="B195" s="688"/>
      <c r="C195" s="687">
        <v>132</v>
      </c>
      <c r="D195" s="687"/>
      <c r="E195" s="687" t="s">
        <v>829</v>
      </c>
      <c r="F195" s="687"/>
      <c r="G195" s="687">
        <v>50</v>
      </c>
      <c r="H195" s="687" t="s">
        <v>748</v>
      </c>
      <c r="I195" s="687" t="s">
        <v>745</v>
      </c>
      <c r="J195" s="690">
        <v>24259</v>
      </c>
    </row>
    <row r="196" spans="1:11" s="695" customFormat="1" ht="15.75" x14ac:dyDescent="0.25">
      <c r="A196" s="687"/>
      <c r="B196" s="688"/>
      <c r="C196" s="687">
        <v>132</v>
      </c>
      <c r="D196" s="687"/>
      <c r="E196" s="687" t="s">
        <v>829</v>
      </c>
      <c r="F196" s="687"/>
      <c r="G196" s="687">
        <v>50</v>
      </c>
      <c r="H196" s="687" t="s">
        <v>751</v>
      </c>
      <c r="I196" s="687" t="s">
        <v>745</v>
      </c>
      <c r="J196" s="690">
        <v>9219</v>
      </c>
    </row>
    <row r="197" spans="1:11" s="693" customFormat="1" ht="15.75" x14ac:dyDescent="0.25">
      <c r="A197" s="691"/>
      <c r="B197" s="691"/>
      <c r="C197" s="691">
        <v>132</v>
      </c>
      <c r="D197" s="691"/>
      <c r="E197" s="691"/>
      <c r="F197" s="691"/>
      <c r="G197" s="691">
        <v>50</v>
      </c>
      <c r="H197" s="691"/>
      <c r="I197" s="691"/>
      <c r="J197" s="692">
        <v>33478</v>
      </c>
    </row>
    <row r="198" spans="1:11" s="695" customFormat="1" ht="15.75" x14ac:dyDescent="0.25">
      <c r="A198" s="687"/>
      <c r="B198" s="688"/>
      <c r="C198" s="687">
        <v>132</v>
      </c>
      <c r="D198" s="687"/>
      <c r="E198" s="687" t="s">
        <v>829</v>
      </c>
      <c r="F198" s="687"/>
      <c r="G198" s="687">
        <v>60</v>
      </c>
      <c r="H198" s="687" t="s">
        <v>748</v>
      </c>
      <c r="I198" s="687" t="s">
        <v>745</v>
      </c>
      <c r="J198" s="690">
        <v>30483</v>
      </c>
    </row>
    <row r="199" spans="1:11" ht="15.75" x14ac:dyDescent="0.25">
      <c r="A199" s="687"/>
      <c r="B199" s="688"/>
      <c r="C199" s="687">
        <v>132</v>
      </c>
      <c r="D199" s="687"/>
      <c r="E199" s="687" t="s">
        <v>829</v>
      </c>
      <c r="F199" s="687"/>
      <c r="G199" s="687">
        <v>60</v>
      </c>
      <c r="H199" s="687" t="s">
        <v>751</v>
      </c>
      <c r="I199" s="687" t="s">
        <v>745</v>
      </c>
      <c r="J199" s="690">
        <v>11584</v>
      </c>
    </row>
    <row r="200" spans="1:11" s="693" customFormat="1" ht="15.75" x14ac:dyDescent="0.25">
      <c r="A200" s="691"/>
      <c r="B200" s="691"/>
      <c r="C200" s="691">
        <v>132</v>
      </c>
      <c r="D200" s="691"/>
      <c r="E200" s="691"/>
      <c r="F200" s="691"/>
      <c r="G200" s="691">
        <v>60</v>
      </c>
      <c r="H200" s="691"/>
      <c r="I200" s="691"/>
      <c r="J200" s="692">
        <v>42067</v>
      </c>
    </row>
    <row r="201" spans="1:11" ht="15.75" x14ac:dyDescent="0.25">
      <c r="A201" s="687"/>
      <c r="B201" s="688"/>
      <c r="C201" s="687">
        <v>132</v>
      </c>
      <c r="D201" s="687"/>
      <c r="E201" s="687" t="s">
        <v>829</v>
      </c>
      <c r="F201" s="687"/>
      <c r="G201" s="687">
        <v>70</v>
      </c>
      <c r="H201" s="687" t="s">
        <v>748</v>
      </c>
      <c r="I201" s="687" t="s">
        <v>745</v>
      </c>
      <c r="J201" s="690">
        <v>30196</v>
      </c>
    </row>
    <row r="202" spans="1:11" s="695" customFormat="1" ht="15.75" x14ac:dyDescent="0.25">
      <c r="A202" s="687"/>
      <c r="B202" s="688"/>
      <c r="C202" s="687">
        <v>132</v>
      </c>
      <c r="D202" s="687"/>
      <c r="E202" s="687" t="s">
        <v>829</v>
      </c>
      <c r="F202" s="687"/>
      <c r="G202" s="687">
        <v>70</v>
      </c>
      <c r="H202" s="687" t="s">
        <v>751</v>
      </c>
      <c r="I202" s="687" t="s">
        <v>745</v>
      </c>
      <c r="J202" s="690">
        <v>11475</v>
      </c>
    </row>
    <row r="203" spans="1:11" s="693" customFormat="1" ht="15.75" x14ac:dyDescent="0.25">
      <c r="A203" s="691"/>
      <c r="B203" s="691"/>
      <c r="C203" s="691">
        <v>132</v>
      </c>
      <c r="D203" s="691"/>
      <c r="E203" s="691"/>
      <c r="F203" s="691"/>
      <c r="G203" s="691">
        <v>70</v>
      </c>
      <c r="H203" s="691"/>
      <c r="I203" s="691"/>
      <c r="J203" s="692">
        <v>41671</v>
      </c>
    </row>
    <row r="204" spans="1:11" s="695" customFormat="1" ht="15.75" x14ac:dyDescent="0.25">
      <c r="A204" s="687"/>
      <c r="B204" s="688"/>
      <c r="C204" s="687">
        <v>132</v>
      </c>
      <c r="D204" s="687"/>
      <c r="E204" s="687" t="s">
        <v>829</v>
      </c>
      <c r="F204" s="687"/>
      <c r="G204" s="687">
        <v>80</v>
      </c>
      <c r="H204" s="687" t="s">
        <v>748</v>
      </c>
      <c r="I204" s="687" t="s">
        <v>745</v>
      </c>
      <c r="J204" s="690">
        <v>43887</v>
      </c>
    </row>
    <row r="205" spans="1:11" ht="15.75" x14ac:dyDescent="0.25">
      <c r="A205" s="687"/>
      <c r="B205" s="688"/>
      <c r="C205" s="687">
        <v>132</v>
      </c>
      <c r="D205" s="687"/>
      <c r="E205" s="687" t="s">
        <v>829</v>
      </c>
      <c r="F205" s="687"/>
      <c r="G205" s="687">
        <v>80</v>
      </c>
      <c r="H205" s="687" t="s">
        <v>751</v>
      </c>
      <c r="I205" s="687" t="s">
        <v>745</v>
      </c>
      <c r="J205" s="690">
        <v>16678</v>
      </c>
    </row>
    <row r="206" spans="1:11" s="693" customFormat="1" ht="15.75" x14ac:dyDescent="0.25">
      <c r="A206" s="691"/>
      <c r="B206" s="691"/>
      <c r="C206" s="691">
        <v>132</v>
      </c>
      <c r="D206" s="691"/>
      <c r="E206" s="691"/>
      <c r="F206" s="691"/>
      <c r="G206" s="691">
        <v>80</v>
      </c>
      <c r="H206" s="691"/>
      <c r="I206" s="691"/>
      <c r="J206" s="692">
        <v>60565</v>
      </c>
    </row>
    <row r="207" spans="1:11" s="695" customFormat="1" ht="15.75" x14ac:dyDescent="0.25">
      <c r="A207" s="687"/>
      <c r="B207" s="688"/>
      <c r="C207" s="687">
        <v>132</v>
      </c>
      <c r="D207" s="687"/>
      <c r="E207" s="687" t="s">
        <v>829</v>
      </c>
      <c r="F207" s="687"/>
      <c r="G207" s="687">
        <v>90</v>
      </c>
      <c r="H207" s="687" t="s">
        <v>748</v>
      </c>
      <c r="I207" s="687" t="s">
        <v>745</v>
      </c>
      <c r="J207" s="690">
        <v>40025</v>
      </c>
    </row>
    <row r="208" spans="1:11" s="695" customFormat="1" ht="15.75" x14ac:dyDescent="0.25">
      <c r="A208" s="687"/>
      <c r="B208" s="688"/>
      <c r="C208" s="687">
        <v>132</v>
      </c>
      <c r="D208" s="687"/>
      <c r="E208" s="687" t="s">
        <v>829</v>
      </c>
      <c r="F208" s="687"/>
      <c r="G208" s="687">
        <v>90</v>
      </c>
      <c r="H208" s="687" t="s">
        <v>751</v>
      </c>
      <c r="I208" s="687" t="s">
        <v>745</v>
      </c>
      <c r="J208" s="690">
        <v>15210</v>
      </c>
      <c r="K208" s="694"/>
    </row>
    <row r="209" spans="1:10" s="693" customFormat="1" ht="15.75" x14ac:dyDescent="0.25">
      <c r="A209" s="691"/>
      <c r="B209" s="691"/>
      <c r="C209" s="691">
        <v>132</v>
      </c>
      <c r="D209" s="691"/>
      <c r="E209" s="691"/>
      <c r="F209" s="691"/>
      <c r="G209" s="691">
        <v>90</v>
      </c>
      <c r="H209" s="691"/>
      <c r="I209" s="691"/>
      <c r="J209" s="692">
        <v>55235</v>
      </c>
    </row>
    <row r="210" spans="1:10" ht="15.75" x14ac:dyDescent="0.25">
      <c r="A210" s="687"/>
      <c r="B210" s="688"/>
      <c r="C210" s="687">
        <v>132</v>
      </c>
      <c r="D210" s="687"/>
      <c r="E210" s="687" t="s">
        <v>829</v>
      </c>
      <c r="F210" s="687"/>
      <c r="G210" s="687">
        <v>100</v>
      </c>
      <c r="H210" s="687" t="s">
        <v>748</v>
      </c>
      <c r="I210" s="687" t="s">
        <v>745</v>
      </c>
      <c r="J210" s="690">
        <v>36099</v>
      </c>
    </row>
    <row r="211" spans="1:10" ht="15.75" x14ac:dyDescent="0.25">
      <c r="A211" s="687"/>
      <c r="B211" s="688"/>
      <c r="C211" s="687">
        <v>132</v>
      </c>
      <c r="D211" s="687"/>
      <c r="E211" s="687" t="s">
        <v>829</v>
      </c>
      <c r="F211" s="687"/>
      <c r="G211" s="687">
        <v>100</v>
      </c>
      <c r="H211" s="687" t="s">
        <v>751</v>
      </c>
      <c r="I211" s="687" t="s">
        <v>745</v>
      </c>
      <c r="J211" s="690">
        <v>13718</v>
      </c>
    </row>
    <row r="212" spans="1:10" s="693" customFormat="1" ht="15.75" x14ac:dyDescent="0.25">
      <c r="A212" s="691"/>
      <c r="B212" s="691"/>
      <c r="C212" s="691">
        <v>132</v>
      </c>
      <c r="D212" s="691"/>
      <c r="E212" s="691"/>
      <c r="F212" s="691"/>
      <c r="G212" s="691">
        <v>100</v>
      </c>
      <c r="H212" s="691"/>
      <c r="I212" s="691"/>
      <c r="J212" s="692">
        <v>49817</v>
      </c>
    </row>
    <row r="213" spans="1:10" ht="15.75" x14ac:dyDescent="0.25">
      <c r="A213" s="687"/>
      <c r="B213" s="688"/>
      <c r="C213" s="687">
        <v>132</v>
      </c>
      <c r="D213" s="687"/>
      <c r="E213" s="687" t="s">
        <v>829</v>
      </c>
      <c r="F213" s="687"/>
      <c r="G213" s="687">
        <v>110</v>
      </c>
      <c r="H213" s="687" t="s">
        <v>748</v>
      </c>
      <c r="I213" s="687" t="s">
        <v>745</v>
      </c>
      <c r="J213" s="690">
        <v>48034</v>
      </c>
    </row>
    <row r="214" spans="1:10" ht="15.75" x14ac:dyDescent="0.25">
      <c r="A214" s="687"/>
      <c r="B214" s="688"/>
      <c r="C214" s="687">
        <v>132</v>
      </c>
      <c r="D214" s="687"/>
      <c r="E214" s="687" t="s">
        <v>829</v>
      </c>
      <c r="F214" s="687"/>
      <c r="G214" s="687">
        <v>110</v>
      </c>
      <c r="H214" s="687" t="s">
        <v>751</v>
      </c>
      <c r="I214" s="687" t="s">
        <v>745</v>
      </c>
      <c r="J214" s="690">
        <v>18253</v>
      </c>
    </row>
    <row r="215" spans="1:10" s="693" customFormat="1" ht="15.75" x14ac:dyDescent="0.25">
      <c r="A215" s="691"/>
      <c r="B215" s="691"/>
      <c r="C215" s="691">
        <v>132</v>
      </c>
      <c r="D215" s="691"/>
      <c r="E215" s="691"/>
      <c r="F215" s="691"/>
      <c r="G215" s="691">
        <v>110</v>
      </c>
      <c r="H215" s="691"/>
      <c r="I215" s="691"/>
      <c r="J215" s="692">
        <v>66287</v>
      </c>
    </row>
    <row r="216" spans="1:10" ht="15.75" x14ac:dyDescent="0.25">
      <c r="A216" s="687"/>
      <c r="B216" s="688"/>
      <c r="C216" s="687">
        <v>132</v>
      </c>
      <c r="D216" s="687"/>
      <c r="E216" s="687" t="s">
        <v>829</v>
      </c>
      <c r="F216" s="687"/>
      <c r="G216" s="687">
        <v>120</v>
      </c>
      <c r="H216" s="687" t="s">
        <v>748</v>
      </c>
      <c r="I216" s="687" t="s">
        <v>745</v>
      </c>
      <c r="J216" s="690">
        <v>23148</v>
      </c>
    </row>
    <row r="217" spans="1:10" ht="15.75" x14ac:dyDescent="0.25">
      <c r="A217" s="687"/>
      <c r="B217" s="688"/>
      <c r="C217" s="687">
        <v>132</v>
      </c>
      <c r="D217" s="687"/>
      <c r="E217" s="687" t="s">
        <v>829</v>
      </c>
      <c r="F217" s="687"/>
      <c r="G217" s="687">
        <v>120</v>
      </c>
      <c r="H217" s="687" t="s">
        <v>751</v>
      </c>
      <c r="I217" s="687" t="s">
        <v>745</v>
      </c>
      <c r="J217" s="690">
        <v>8797</v>
      </c>
    </row>
    <row r="218" spans="1:10" s="693" customFormat="1" ht="15.75" x14ac:dyDescent="0.25">
      <c r="A218" s="691"/>
      <c r="B218" s="691"/>
      <c r="C218" s="691">
        <v>132</v>
      </c>
      <c r="D218" s="691"/>
      <c r="E218" s="691"/>
      <c r="F218" s="691"/>
      <c r="G218" s="691">
        <v>120</v>
      </c>
      <c r="H218" s="691"/>
      <c r="I218" s="691"/>
      <c r="J218" s="692">
        <v>31945</v>
      </c>
    </row>
    <row r="219" spans="1:10" ht="15.75" x14ac:dyDescent="0.25">
      <c r="A219" s="687"/>
      <c r="B219" s="688"/>
      <c r="C219" s="687">
        <v>132</v>
      </c>
      <c r="D219" s="687"/>
      <c r="E219" s="687" t="s">
        <v>829</v>
      </c>
      <c r="F219" s="687"/>
      <c r="G219" s="687">
        <v>130</v>
      </c>
      <c r="H219" s="687" t="s">
        <v>748</v>
      </c>
      <c r="I219" s="687" t="s">
        <v>745</v>
      </c>
      <c r="J219" s="690">
        <v>26188</v>
      </c>
    </row>
    <row r="220" spans="1:10" ht="15.75" x14ac:dyDescent="0.25">
      <c r="A220" s="687"/>
      <c r="B220" s="688"/>
      <c r="C220" s="687">
        <v>132</v>
      </c>
      <c r="D220" s="687"/>
      <c r="E220" s="687" t="s">
        <v>829</v>
      </c>
      <c r="F220" s="687"/>
      <c r="G220" s="687">
        <v>130</v>
      </c>
      <c r="H220" s="687" t="s">
        <v>751</v>
      </c>
      <c r="I220" s="687" t="s">
        <v>745</v>
      </c>
      <c r="J220" s="690">
        <v>9952</v>
      </c>
    </row>
    <row r="221" spans="1:10" s="693" customFormat="1" ht="15.75" x14ac:dyDescent="0.25">
      <c r="A221" s="691"/>
      <c r="B221" s="691"/>
      <c r="C221" s="691">
        <v>132</v>
      </c>
      <c r="D221" s="691"/>
      <c r="E221" s="691"/>
      <c r="F221" s="691"/>
      <c r="G221" s="691">
        <v>130</v>
      </c>
      <c r="H221" s="691"/>
      <c r="I221" s="691"/>
      <c r="J221" s="692">
        <v>36140</v>
      </c>
    </row>
    <row r="222" spans="1:10" ht="15.75" x14ac:dyDescent="0.25">
      <c r="A222" s="687"/>
      <c r="B222" s="688"/>
      <c r="C222" s="687">
        <v>132</v>
      </c>
      <c r="D222" s="687"/>
      <c r="E222" s="687" t="s">
        <v>829</v>
      </c>
      <c r="F222" s="687"/>
      <c r="G222" s="687">
        <v>140</v>
      </c>
      <c r="H222" s="687" t="s">
        <v>748</v>
      </c>
      <c r="I222" s="687" t="s">
        <v>745</v>
      </c>
      <c r="J222" s="690">
        <v>27246</v>
      </c>
    </row>
    <row r="223" spans="1:10" ht="15.75" x14ac:dyDescent="0.25">
      <c r="A223" s="687"/>
      <c r="B223" s="688"/>
      <c r="C223" s="687">
        <v>132</v>
      </c>
      <c r="D223" s="687"/>
      <c r="E223" s="687" t="s">
        <v>829</v>
      </c>
      <c r="F223" s="687"/>
      <c r="G223" s="687">
        <v>140</v>
      </c>
      <c r="H223" s="687" t="s">
        <v>751</v>
      </c>
      <c r="I223" s="687" t="s">
        <v>745</v>
      </c>
      <c r="J223" s="690">
        <v>10354</v>
      </c>
    </row>
    <row r="224" spans="1:10" s="693" customFormat="1" ht="15.75" x14ac:dyDescent="0.25">
      <c r="A224" s="691"/>
      <c r="B224" s="691"/>
      <c r="C224" s="691">
        <v>132</v>
      </c>
      <c r="D224" s="691"/>
      <c r="E224" s="691"/>
      <c r="F224" s="691"/>
      <c r="G224" s="691">
        <v>140</v>
      </c>
      <c r="H224" s="691"/>
      <c r="I224" s="691"/>
      <c r="J224" s="692">
        <v>37600</v>
      </c>
    </row>
    <row r="225" spans="1:10" ht="15.75" x14ac:dyDescent="0.25">
      <c r="A225" s="687"/>
      <c r="B225" s="688"/>
      <c r="C225" s="687">
        <v>132</v>
      </c>
      <c r="D225" s="687"/>
      <c r="E225" s="687" t="s">
        <v>829</v>
      </c>
      <c r="F225" s="687"/>
      <c r="G225" s="687">
        <v>150</v>
      </c>
      <c r="H225" s="687" t="s">
        <v>748</v>
      </c>
      <c r="I225" s="687" t="s">
        <v>745</v>
      </c>
      <c r="J225" s="690">
        <v>36979</v>
      </c>
    </row>
    <row r="226" spans="1:10" ht="15.75" x14ac:dyDescent="0.25">
      <c r="A226" s="687"/>
      <c r="B226" s="688"/>
      <c r="C226" s="687">
        <v>132</v>
      </c>
      <c r="D226" s="687"/>
      <c r="E226" s="687" t="s">
        <v>829</v>
      </c>
      <c r="F226" s="687"/>
      <c r="G226" s="687">
        <v>150</v>
      </c>
      <c r="H226" s="687" t="s">
        <v>751</v>
      </c>
      <c r="I226" s="687" t="s">
        <v>745</v>
      </c>
      <c r="J226" s="690">
        <v>14053</v>
      </c>
    </row>
    <row r="227" spans="1:10" s="693" customFormat="1" ht="15.75" x14ac:dyDescent="0.25">
      <c r="A227" s="691"/>
      <c r="B227" s="691"/>
      <c r="C227" s="691">
        <v>132</v>
      </c>
      <c r="D227" s="691"/>
      <c r="E227" s="691"/>
      <c r="F227" s="691"/>
      <c r="G227" s="691">
        <v>150</v>
      </c>
      <c r="H227" s="691"/>
      <c r="I227" s="691"/>
      <c r="J227" s="692">
        <v>51032</v>
      </c>
    </row>
    <row r="228" spans="1:10" ht="15.75" x14ac:dyDescent="0.25">
      <c r="A228" s="687"/>
      <c r="B228" s="688"/>
      <c r="C228" s="687">
        <v>132</v>
      </c>
      <c r="D228" s="687"/>
      <c r="E228" s="687" t="s">
        <v>829</v>
      </c>
      <c r="F228" s="687"/>
      <c r="G228" s="687">
        <v>160</v>
      </c>
      <c r="H228" s="687" t="s">
        <v>748</v>
      </c>
      <c r="I228" s="687" t="s">
        <v>745</v>
      </c>
      <c r="J228" s="690">
        <v>47690</v>
      </c>
    </row>
    <row r="229" spans="1:10" ht="15.75" x14ac:dyDescent="0.25">
      <c r="A229" s="687"/>
      <c r="B229" s="688"/>
      <c r="C229" s="687">
        <v>132</v>
      </c>
      <c r="D229" s="687"/>
      <c r="E229" s="687" t="s">
        <v>829</v>
      </c>
      <c r="F229" s="687"/>
      <c r="G229" s="687">
        <v>160</v>
      </c>
      <c r="H229" s="687" t="s">
        <v>751</v>
      </c>
      <c r="I229" s="687" t="s">
        <v>745</v>
      </c>
      <c r="J229" s="690">
        <v>18123</v>
      </c>
    </row>
    <row r="230" spans="1:10" s="693" customFormat="1" ht="15.75" x14ac:dyDescent="0.25">
      <c r="A230" s="691"/>
      <c r="B230" s="691"/>
      <c r="C230" s="691">
        <v>132</v>
      </c>
      <c r="D230" s="691"/>
      <c r="E230" s="691"/>
      <c r="F230" s="691"/>
      <c r="G230" s="691">
        <v>160</v>
      </c>
      <c r="H230" s="691"/>
      <c r="I230" s="691"/>
      <c r="J230" s="692">
        <v>65813</v>
      </c>
    </row>
    <row r="231" spans="1:10" ht="15.75" x14ac:dyDescent="0.25">
      <c r="A231" s="687"/>
      <c r="B231" s="688"/>
      <c r="C231" s="687">
        <v>132</v>
      </c>
      <c r="D231" s="687"/>
      <c r="E231" s="687" t="s">
        <v>829</v>
      </c>
      <c r="F231" s="687"/>
      <c r="G231" s="687">
        <v>170</v>
      </c>
      <c r="H231" s="687" t="s">
        <v>748</v>
      </c>
      <c r="I231" s="687" t="s">
        <v>745</v>
      </c>
      <c r="J231" s="690">
        <v>28521</v>
      </c>
    </row>
    <row r="232" spans="1:10" ht="15.75" x14ac:dyDescent="0.25">
      <c r="A232" s="687"/>
      <c r="B232" s="688"/>
      <c r="C232" s="687">
        <v>132</v>
      </c>
      <c r="D232" s="687"/>
      <c r="E232" s="687" t="s">
        <v>829</v>
      </c>
      <c r="F232" s="687"/>
      <c r="G232" s="687">
        <v>170</v>
      </c>
      <c r="H232" s="687" t="s">
        <v>751</v>
      </c>
      <c r="I232" s="687" t="s">
        <v>745</v>
      </c>
      <c r="J232" s="690">
        <v>10838</v>
      </c>
    </row>
    <row r="233" spans="1:10" s="693" customFormat="1" ht="15.75" x14ac:dyDescent="0.25">
      <c r="A233" s="691"/>
      <c r="B233" s="691"/>
      <c r="C233" s="691">
        <v>132</v>
      </c>
      <c r="D233" s="691"/>
      <c r="E233" s="691"/>
      <c r="F233" s="691"/>
      <c r="G233" s="691">
        <v>170</v>
      </c>
      <c r="H233" s="691"/>
      <c r="I233" s="691"/>
      <c r="J233" s="692">
        <v>39359</v>
      </c>
    </row>
    <row r="234" spans="1:10" ht="15.75" x14ac:dyDescent="0.25">
      <c r="A234" s="687"/>
      <c r="B234" s="688"/>
      <c r="C234" s="687">
        <v>132</v>
      </c>
      <c r="D234" s="687"/>
      <c r="E234" s="687" t="s">
        <v>829</v>
      </c>
      <c r="F234" s="687"/>
      <c r="G234" s="687">
        <v>180</v>
      </c>
      <c r="H234" s="687" t="s">
        <v>748</v>
      </c>
      <c r="I234" s="687" t="s">
        <v>745</v>
      </c>
      <c r="J234" s="690">
        <v>27892</v>
      </c>
    </row>
    <row r="235" spans="1:10" ht="15.75" x14ac:dyDescent="0.25">
      <c r="A235" s="687"/>
      <c r="B235" s="688"/>
      <c r="C235" s="687">
        <v>132</v>
      </c>
      <c r="D235" s="687"/>
      <c r="E235" s="687" t="s">
        <v>829</v>
      </c>
      <c r="F235" s="687"/>
      <c r="G235" s="687">
        <v>180</v>
      </c>
      <c r="H235" s="687" t="s">
        <v>751</v>
      </c>
      <c r="I235" s="687" t="s">
        <v>745</v>
      </c>
      <c r="J235" s="690">
        <v>10599</v>
      </c>
    </row>
    <row r="236" spans="1:10" s="693" customFormat="1" ht="15.75" x14ac:dyDescent="0.25">
      <c r="A236" s="691"/>
      <c r="B236" s="691"/>
      <c r="C236" s="691">
        <v>132</v>
      </c>
      <c r="D236" s="691"/>
      <c r="E236" s="691"/>
      <c r="F236" s="691"/>
      <c r="G236" s="691">
        <v>180</v>
      </c>
      <c r="H236" s="691"/>
      <c r="I236" s="691"/>
      <c r="J236" s="692">
        <v>38491</v>
      </c>
    </row>
    <row r="237" spans="1:10" ht="15.75" x14ac:dyDescent="0.25">
      <c r="A237" s="687"/>
      <c r="B237" s="688"/>
      <c r="C237" s="687">
        <v>132</v>
      </c>
      <c r="D237" s="687"/>
      <c r="E237" s="687" t="s">
        <v>829</v>
      </c>
      <c r="F237" s="687"/>
      <c r="G237" s="687">
        <v>190</v>
      </c>
      <c r="H237" s="687" t="s">
        <v>748</v>
      </c>
      <c r="I237" s="687" t="s">
        <v>745</v>
      </c>
      <c r="J237" s="690">
        <v>28211</v>
      </c>
    </row>
    <row r="238" spans="1:10" ht="15.75" x14ac:dyDescent="0.25">
      <c r="A238" s="687"/>
      <c r="B238" s="688"/>
      <c r="C238" s="687">
        <v>132</v>
      </c>
      <c r="D238" s="687"/>
      <c r="E238" s="687" t="s">
        <v>829</v>
      </c>
      <c r="F238" s="687"/>
      <c r="G238" s="687">
        <v>190</v>
      </c>
      <c r="H238" s="687" t="s">
        <v>751</v>
      </c>
      <c r="I238" s="687" t="s">
        <v>745</v>
      </c>
      <c r="J238" s="690">
        <v>10721</v>
      </c>
    </row>
    <row r="239" spans="1:10" s="693" customFormat="1" ht="15.75" x14ac:dyDescent="0.25">
      <c r="A239" s="691"/>
      <c r="B239" s="691"/>
      <c r="C239" s="691">
        <v>132</v>
      </c>
      <c r="D239" s="691"/>
      <c r="E239" s="691"/>
      <c r="F239" s="691"/>
      <c r="G239" s="691">
        <v>190</v>
      </c>
      <c r="H239" s="691"/>
      <c r="I239" s="691"/>
      <c r="J239" s="692">
        <v>38932</v>
      </c>
    </row>
    <row r="240" spans="1:10" ht="15.75" x14ac:dyDescent="0.25">
      <c r="A240" s="687"/>
      <c r="B240" s="688"/>
      <c r="C240" s="687">
        <v>132</v>
      </c>
      <c r="D240" s="687"/>
      <c r="E240" s="687" t="s">
        <v>829</v>
      </c>
      <c r="F240" s="687"/>
      <c r="G240" s="687">
        <v>200</v>
      </c>
      <c r="H240" s="687" t="s">
        <v>748</v>
      </c>
      <c r="I240" s="687" t="s">
        <v>745</v>
      </c>
      <c r="J240" s="690">
        <v>27188</v>
      </c>
    </row>
    <row r="241" spans="1:10" ht="15.75" x14ac:dyDescent="0.25">
      <c r="A241" s="687"/>
      <c r="B241" s="688"/>
      <c r="C241" s="687">
        <v>132</v>
      </c>
      <c r="D241" s="687"/>
      <c r="E241" s="687" t="s">
        <v>829</v>
      </c>
      <c r="F241" s="687"/>
      <c r="G241" s="687">
        <v>200</v>
      </c>
      <c r="H241" s="687" t="s">
        <v>751</v>
      </c>
      <c r="I241" s="687" t="s">
        <v>745</v>
      </c>
      <c r="J241" s="690">
        <v>10332</v>
      </c>
    </row>
    <row r="242" spans="1:10" s="693" customFormat="1" ht="15.75" x14ac:dyDescent="0.25">
      <c r="A242" s="691"/>
      <c r="B242" s="691"/>
      <c r="C242" s="691">
        <v>132</v>
      </c>
      <c r="D242" s="691"/>
      <c r="E242" s="691"/>
      <c r="F242" s="691"/>
      <c r="G242" s="691">
        <v>200</v>
      </c>
      <c r="H242" s="691"/>
      <c r="I242" s="691"/>
      <c r="J242" s="692">
        <v>37520</v>
      </c>
    </row>
    <row r="243" spans="1:10" ht="15.75" x14ac:dyDescent="0.25">
      <c r="A243" s="687"/>
      <c r="B243" s="688"/>
      <c r="C243" s="687">
        <v>132</v>
      </c>
      <c r="D243" s="687"/>
      <c r="E243" s="687" t="s">
        <v>829</v>
      </c>
      <c r="F243" s="687"/>
      <c r="G243" s="687">
        <v>210</v>
      </c>
      <c r="H243" s="687" t="s">
        <v>748</v>
      </c>
      <c r="I243" s="687" t="s">
        <v>745</v>
      </c>
      <c r="J243" s="690">
        <v>46644</v>
      </c>
    </row>
    <row r="244" spans="1:10" ht="15.75" x14ac:dyDescent="0.25">
      <c r="A244" s="687"/>
      <c r="B244" s="688"/>
      <c r="C244" s="687">
        <v>132</v>
      </c>
      <c r="D244" s="687"/>
      <c r="E244" s="687" t="s">
        <v>829</v>
      </c>
      <c r="F244" s="687"/>
      <c r="G244" s="687">
        <v>210</v>
      </c>
      <c r="H244" s="687" t="s">
        <v>751</v>
      </c>
      <c r="I244" s="687" t="s">
        <v>745</v>
      </c>
      <c r="J244" s="690">
        <v>17725</v>
      </c>
    </row>
    <row r="245" spans="1:10" s="693" customFormat="1" ht="15.75" x14ac:dyDescent="0.25">
      <c r="A245" s="691"/>
      <c r="B245" s="691"/>
      <c r="C245" s="691">
        <v>132</v>
      </c>
      <c r="D245" s="691"/>
      <c r="E245" s="691"/>
      <c r="F245" s="691"/>
      <c r="G245" s="691">
        <v>210</v>
      </c>
      <c r="H245" s="691"/>
      <c r="I245" s="691"/>
      <c r="J245" s="692">
        <v>64369</v>
      </c>
    </row>
    <row r="246" spans="1:10" ht="15.75" x14ac:dyDescent="0.25">
      <c r="A246" s="687"/>
      <c r="B246" s="688"/>
      <c r="C246" s="687">
        <v>132</v>
      </c>
      <c r="D246" s="687"/>
      <c r="E246" s="687" t="s">
        <v>829</v>
      </c>
      <c r="F246" s="687"/>
      <c r="G246" s="687">
        <v>220</v>
      </c>
      <c r="H246" s="687" t="s">
        <v>748</v>
      </c>
      <c r="I246" s="687" t="s">
        <v>745</v>
      </c>
      <c r="J246" s="690">
        <v>20743</v>
      </c>
    </row>
    <row r="247" spans="1:10" ht="15.75" x14ac:dyDescent="0.25">
      <c r="A247" s="687"/>
      <c r="B247" s="688"/>
      <c r="C247" s="687">
        <v>132</v>
      </c>
      <c r="D247" s="687"/>
      <c r="E247" s="687" t="s">
        <v>829</v>
      </c>
      <c r="F247" s="687"/>
      <c r="G247" s="687">
        <v>220</v>
      </c>
      <c r="H247" s="687" t="s">
        <v>751</v>
      </c>
      <c r="I247" s="687" t="s">
        <v>745</v>
      </c>
      <c r="J247" s="690">
        <v>7883</v>
      </c>
    </row>
    <row r="248" spans="1:10" s="693" customFormat="1" ht="15.75" x14ac:dyDescent="0.25">
      <c r="A248" s="691"/>
      <c r="B248" s="691"/>
      <c r="C248" s="691">
        <v>132</v>
      </c>
      <c r="D248" s="691"/>
      <c r="E248" s="691"/>
      <c r="F248" s="691"/>
      <c r="G248" s="691">
        <v>220</v>
      </c>
      <c r="H248" s="691"/>
      <c r="I248" s="691"/>
      <c r="J248" s="692">
        <v>28626</v>
      </c>
    </row>
    <row r="249" spans="1:10" ht="15.75" x14ac:dyDescent="0.25">
      <c r="A249" s="687"/>
      <c r="B249" s="688"/>
      <c r="C249" s="687">
        <v>132</v>
      </c>
      <c r="D249" s="687"/>
      <c r="E249" s="687" t="s">
        <v>829</v>
      </c>
      <c r="F249" s="687"/>
      <c r="G249" s="687">
        <v>230</v>
      </c>
      <c r="H249" s="687" t="s">
        <v>748</v>
      </c>
      <c r="I249" s="687" t="s">
        <v>745</v>
      </c>
      <c r="J249" s="690">
        <v>18791</v>
      </c>
    </row>
    <row r="250" spans="1:10" ht="15.75" x14ac:dyDescent="0.25">
      <c r="A250" s="687"/>
      <c r="B250" s="688"/>
      <c r="C250" s="687">
        <v>132</v>
      </c>
      <c r="D250" s="687"/>
      <c r="E250" s="687" t="s">
        <v>829</v>
      </c>
      <c r="F250" s="687"/>
      <c r="G250" s="687">
        <v>230</v>
      </c>
      <c r="H250" s="687" t="s">
        <v>751</v>
      </c>
      <c r="I250" s="687" t="s">
        <v>745</v>
      </c>
      <c r="J250" s="690">
        <v>7141</v>
      </c>
    </row>
    <row r="251" spans="1:10" s="693" customFormat="1" ht="15.75" x14ac:dyDescent="0.25">
      <c r="A251" s="691"/>
      <c r="B251" s="691"/>
      <c r="C251" s="691">
        <v>132</v>
      </c>
      <c r="D251" s="691"/>
      <c r="E251" s="691"/>
      <c r="F251" s="691"/>
      <c r="G251" s="691">
        <v>230</v>
      </c>
      <c r="H251" s="691"/>
      <c r="I251" s="691"/>
      <c r="J251" s="692">
        <v>25932</v>
      </c>
    </row>
    <row r="252" spans="1:10" ht="15.75" x14ac:dyDescent="0.25">
      <c r="A252" s="687"/>
      <c r="B252" s="688"/>
      <c r="C252" s="687">
        <v>132</v>
      </c>
      <c r="D252" s="687"/>
      <c r="E252" s="687" t="s">
        <v>829</v>
      </c>
      <c r="F252" s="687"/>
      <c r="G252" s="687">
        <v>240</v>
      </c>
      <c r="H252" s="687" t="s">
        <v>748</v>
      </c>
      <c r="I252" s="687" t="s">
        <v>745</v>
      </c>
      <c r="J252" s="690">
        <v>10988</v>
      </c>
    </row>
    <row r="253" spans="1:10" ht="15.75" x14ac:dyDescent="0.25">
      <c r="A253" s="687"/>
      <c r="B253" s="688"/>
      <c r="C253" s="687">
        <v>132</v>
      </c>
      <c r="D253" s="687"/>
      <c r="E253" s="687" t="s">
        <v>829</v>
      </c>
      <c r="F253" s="687"/>
      <c r="G253" s="687">
        <v>240</v>
      </c>
      <c r="H253" s="687" t="s">
        <v>751</v>
      </c>
      <c r="I253" s="687" t="s">
        <v>745</v>
      </c>
      <c r="J253" s="690">
        <v>4176</v>
      </c>
    </row>
    <row r="254" spans="1:10" s="693" customFormat="1" ht="15.75" x14ac:dyDescent="0.25">
      <c r="A254" s="691"/>
      <c r="B254" s="691"/>
      <c r="C254" s="691">
        <v>132</v>
      </c>
      <c r="D254" s="691"/>
      <c r="E254" s="691"/>
      <c r="F254" s="691"/>
      <c r="G254" s="691">
        <v>240</v>
      </c>
      <c r="H254" s="691"/>
      <c r="I254" s="691"/>
      <c r="J254" s="692">
        <v>15164</v>
      </c>
    </row>
    <row r="255" spans="1:10" ht="15.75" x14ac:dyDescent="0.25">
      <c r="A255" s="687"/>
      <c r="B255" s="688"/>
      <c r="C255" s="687">
        <v>132</v>
      </c>
      <c r="D255" s="687"/>
      <c r="E255" s="687" t="s">
        <v>829</v>
      </c>
      <c r="F255" s="687"/>
      <c r="G255" s="687">
        <v>250</v>
      </c>
      <c r="H255" s="687" t="s">
        <v>748</v>
      </c>
      <c r="I255" s="687" t="s">
        <v>745</v>
      </c>
      <c r="J255" s="690">
        <v>25637</v>
      </c>
    </row>
    <row r="256" spans="1:10" ht="15.75" x14ac:dyDescent="0.25">
      <c r="A256" s="687"/>
      <c r="B256" s="688"/>
      <c r="C256" s="687">
        <v>132</v>
      </c>
      <c r="D256" s="687"/>
      <c r="E256" s="687" t="s">
        <v>829</v>
      </c>
      <c r="F256" s="687"/>
      <c r="G256" s="687">
        <v>250</v>
      </c>
      <c r="H256" s="687" t="s">
        <v>751</v>
      </c>
      <c r="I256" s="687" t="s">
        <v>745</v>
      </c>
      <c r="J256" s="690">
        <v>9743</v>
      </c>
    </row>
    <row r="257" spans="1:10" s="693" customFormat="1" ht="15.75" x14ac:dyDescent="0.25">
      <c r="A257" s="691"/>
      <c r="B257" s="691"/>
      <c r="C257" s="691">
        <v>132</v>
      </c>
      <c r="D257" s="691"/>
      <c r="E257" s="691"/>
      <c r="F257" s="691"/>
      <c r="G257" s="691">
        <v>250</v>
      </c>
      <c r="H257" s="691"/>
      <c r="I257" s="691"/>
      <c r="J257" s="692">
        <v>35380</v>
      </c>
    </row>
    <row r="258" spans="1:10" ht="15.75" x14ac:dyDescent="0.25">
      <c r="A258" s="687"/>
      <c r="B258" s="688"/>
      <c r="C258" s="687">
        <v>132</v>
      </c>
      <c r="D258" s="687"/>
      <c r="E258" s="687" t="s">
        <v>829</v>
      </c>
      <c r="F258" s="687"/>
      <c r="G258" s="687">
        <v>260</v>
      </c>
      <c r="H258" s="687" t="s">
        <v>748</v>
      </c>
      <c r="I258" s="687" t="s">
        <v>745</v>
      </c>
      <c r="J258" s="690">
        <v>20640</v>
      </c>
    </row>
    <row r="259" spans="1:10" ht="15.75" x14ac:dyDescent="0.25">
      <c r="A259" s="687"/>
      <c r="B259" s="688"/>
      <c r="C259" s="687">
        <v>132</v>
      </c>
      <c r="D259" s="687"/>
      <c r="E259" s="687" t="s">
        <v>829</v>
      </c>
      <c r="F259" s="687"/>
      <c r="G259" s="687">
        <v>260</v>
      </c>
      <c r="H259" s="687" t="s">
        <v>751</v>
      </c>
      <c r="I259" s="687" t="s">
        <v>745</v>
      </c>
      <c r="J259" s="690">
        <v>7844</v>
      </c>
    </row>
    <row r="260" spans="1:10" s="693" customFormat="1" ht="15.75" x14ac:dyDescent="0.25">
      <c r="A260" s="691"/>
      <c r="B260" s="691"/>
      <c r="C260" s="691">
        <v>132</v>
      </c>
      <c r="D260" s="691"/>
      <c r="E260" s="691"/>
      <c r="F260" s="691"/>
      <c r="G260" s="691">
        <v>260</v>
      </c>
      <c r="H260" s="691"/>
      <c r="I260" s="691"/>
      <c r="J260" s="692">
        <v>28484</v>
      </c>
    </row>
    <row r="261" spans="1:10" ht="15.75" x14ac:dyDescent="0.25">
      <c r="A261" s="687"/>
      <c r="B261" s="688"/>
      <c r="C261" s="687">
        <v>132</v>
      </c>
      <c r="D261" s="687"/>
      <c r="E261" s="687" t="s">
        <v>829</v>
      </c>
      <c r="F261" s="687"/>
      <c r="G261" s="687">
        <v>270</v>
      </c>
      <c r="H261" s="687" t="s">
        <v>748</v>
      </c>
      <c r="I261" s="687" t="s">
        <v>745</v>
      </c>
      <c r="J261" s="690">
        <v>46354</v>
      </c>
    </row>
    <row r="262" spans="1:10" ht="15.75" x14ac:dyDescent="0.25">
      <c r="A262" s="687"/>
      <c r="B262" s="688"/>
      <c r="C262" s="687">
        <v>132</v>
      </c>
      <c r="D262" s="687"/>
      <c r="E262" s="687" t="s">
        <v>829</v>
      </c>
      <c r="F262" s="687"/>
      <c r="G262" s="687">
        <v>270</v>
      </c>
      <c r="H262" s="687" t="s">
        <v>751</v>
      </c>
      <c r="I262" s="687" t="s">
        <v>745</v>
      </c>
      <c r="J262" s="690">
        <v>17615</v>
      </c>
    </row>
    <row r="263" spans="1:10" s="693" customFormat="1" ht="15.75" x14ac:dyDescent="0.25">
      <c r="A263" s="691"/>
      <c r="B263" s="691"/>
      <c r="C263" s="691">
        <v>132</v>
      </c>
      <c r="D263" s="691"/>
      <c r="E263" s="691"/>
      <c r="F263" s="691"/>
      <c r="G263" s="691">
        <v>270</v>
      </c>
      <c r="H263" s="691"/>
      <c r="I263" s="691"/>
      <c r="J263" s="692">
        <v>63969</v>
      </c>
    </row>
    <row r="264" spans="1:10" ht="15.75" x14ac:dyDescent="0.25">
      <c r="A264" s="687"/>
      <c r="B264" s="688"/>
      <c r="C264" s="687">
        <v>132</v>
      </c>
      <c r="D264" s="687"/>
      <c r="E264" s="687" t="s">
        <v>829</v>
      </c>
      <c r="F264" s="687"/>
      <c r="G264" s="687">
        <v>280</v>
      </c>
      <c r="H264" s="687" t="s">
        <v>748</v>
      </c>
      <c r="I264" s="687" t="s">
        <v>745</v>
      </c>
      <c r="J264" s="690">
        <v>21631</v>
      </c>
    </row>
    <row r="265" spans="1:10" ht="15.75" x14ac:dyDescent="0.25">
      <c r="A265" s="687"/>
      <c r="B265" s="688"/>
      <c r="C265" s="687">
        <v>132</v>
      </c>
      <c r="D265" s="687"/>
      <c r="E265" s="687" t="s">
        <v>829</v>
      </c>
      <c r="F265" s="687"/>
      <c r="G265" s="687">
        <v>280</v>
      </c>
      <c r="H265" s="687" t="s">
        <v>751</v>
      </c>
      <c r="I265" s="687" t="s">
        <v>745</v>
      </c>
      <c r="J265" s="690">
        <v>8220</v>
      </c>
    </row>
    <row r="266" spans="1:10" s="693" customFormat="1" ht="15.75" x14ac:dyDescent="0.25">
      <c r="A266" s="691"/>
      <c r="B266" s="691"/>
      <c r="C266" s="691">
        <v>132</v>
      </c>
      <c r="D266" s="691"/>
      <c r="E266" s="691"/>
      <c r="F266" s="691"/>
      <c r="G266" s="691">
        <v>280</v>
      </c>
      <c r="H266" s="691"/>
      <c r="I266" s="691"/>
      <c r="J266" s="692">
        <v>29851</v>
      </c>
    </row>
    <row r="267" spans="1:10" ht="15.75" x14ac:dyDescent="0.25">
      <c r="A267" s="687"/>
      <c r="B267" s="688"/>
      <c r="C267" s="687">
        <v>132</v>
      </c>
      <c r="D267" s="687"/>
      <c r="E267" s="687" t="s">
        <v>829</v>
      </c>
      <c r="F267" s="687"/>
      <c r="G267" s="687">
        <v>290</v>
      </c>
      <c r="H267" s="687" t="s">
        <v>748</v>
      </c>
      <c r="I267" s="687" t="s">
        <v>745</v>
      </c>
      <c r="J267" s="690">
        <v>25626</v>
      </c>
    </row>
    <row r="268" spans="1:10" ht="15.75" x14ac:dyDescent="0.25">
      <c r="A268" s="687"/>
      <c r="B268" s="688"/>
      <c r="C268" s="687">
        <v>132</v>
      </c>
      <c r="D268" s="687"/>
      <c r="E268" s="687" t="s">
        <v>829</v>
      </c>
      <c r="F268" s="687"/>
      <c r="G268" s="687">
        <v>290</v>
      </c>
      <c r="H268" s="687" t="s">
        <v>751</v>
      </c>
      <c r="I268" s="687" t="s">
        <v>745</v>
      </c>
      <c r="J268" s="690">
        <v>9738</v>
      </c>
    </row>
    <row r="269" spans="1:10" s="693" customFormat="1" ht="15.75" x14ac:dyDescent="0.25">
      <c r="A269" s="691"/>
      <c r="B269" s="691"/>
      <c r="C269" s="691">
        <v>132</v>
      </c>
      <c r="D269" s="691"/>
      <c r="E269" s="691"/>
      <c r="F269" s="691"/>
      <c r="G269" s="691">
        <v>290</v>
      </c>
      <c r="H269" s="691"/>
      <c r="I269" s="691"/>
      <c r="J269" s="692">
        <v>35364</v>
      </c>
    </row>
    <row r="270" spans="1:10" ht="15.75" x14ac:dyDescent="0.25">
      <c r="A270" s="687"/>
      <c r="B270" s="688"/>
      <c r="C270" s="687">
        <v>132</v>
      </c>
      <c r="D270" s="687"/>
      <c r="E270" s="687" t="s">
        <v>829</v>
      </c>
      <c r="F270" s="687"/>
      <c r="G270" s="687">
        <v>300</v>
      </c>
      <c r="H270" s="687" t="s">
        <v>748</v>
      </c>
      <c r="I270" s="687" t="s">
        <v>745</v>
      </c>
      <c r="J270" s="690">
        <v>36194</v>
      </c>
    </row>
    <row r="271" spans="1:10" ht="15.75" x14ac:dyDescent="0.25">
      <c r="A271" s="687"/>
      <c r="B271" s="688"/>
      <c r="C271" s="687">
        <v>132</v>
      </c>
      <c r="D271" s="687"/>
      <c r="E271" s="687" t="s">
        <v>829</v>
      </c>
      <c r="F271" s="687"/>
      <c r="G271" s="687">
        <v>300</v>
      </c>
      <c r="H271" s="687" t="s">
        <v>751</v>
      </c>
      <c r="I271" s="687" t="s">
        <v>745</v>
      </c>
      <c r="J271" s="690">
        <v>13754</v>
      </c>
    </row>
    <row r="272" spans="1:10" s="693" customFormat="1" ht="15.75" x14ac:dyDescent="0.25">
      <c r="A272" s="691"/>
      <c r="B272" s="691"/>
      <c r="C272" s="691">
        <v>132</v>
      </c>
      <c r="D272" s="691"/>
      <c r="E272" s="691"/>
      <c r="F272" s="691"/>
      <c r="G272" s="691">
        <v>300</v>
      </c>
      <c r="H272" s="691"/>
      <c r="I272" s="691"/>
      <c r="J272" s="692">
        <v>49948</v>
      </c>
    </row>
    <row r="273" spans="1:10" ht="15.75" x14ac:dyDescent="0.25">
      <c r="A273" s="687"/>
      <c r="B273" s="688"/>
      <c r="C273" s="687">
        <v>132</v>
      </c>
      <c r="D273" s="687"/>
      <c r="E273" s="687" t="s">
        <v>835</v>
      </c>
      <c r="F273" s="687"/>
      <c r="G273" s="687">
        <v>31</v>
      </c>
      <c r="H273" s="687" t="s">
        <v>748</v>
      </c>
      <c r="I273" s="687" t="s">
        <v>745</v>
      </c>
      <c r="J273" s="690">
        <v>-1303457</v>
      </c>
    </row>
    <row r="274" spans="1:10" ht="15.75" x14ac:dyDescent="0.25">
      <c r="A274" s="687"/>
      <c r="B274" s="688"/>
      <c r="C274" s="687">
        <v>132</v>
      </c>
      <c r="D274" s="687"/>
      <c r="E274" s="687" t="s">
        <v>835</v>
      </c>
      <c r="F274" s="687"/>
      <c r="G274" s="687">
        <v>31</v>
      </c>
      <c r="H274" s="687" t="s">
        <v>751</v>
      </c>
      <c r="I274" s="687" t="s">
        <v>745</v>
      </c>
      <c r="J274" s="690">
        <v>-495332</v>
      </c>
    </row>
    <row r="275" spans="1:10" s="693" customFormat="1" ht="15.75" x14ac:dyDescent="0.25">
      <c r="A275" s="691"/>
      <c r="B275" s="691"/>
      <c r="C275" s="691">
        <v>132</v>
      </c>
      <c r="D275" s="691"/>
      <c r="E275" s="691"/>
      <c r="F275" s="691"/>
      <c r="G275" s="691">
        <v>31</v>
      </c>
      <c r="H275" s="691"/>
      <c r="I275" s="691"/>
      <c r="J275" s="692">
        <v>-1798789</v>
      </c>
    </row>
    <row r="276" spans="1:10" ht="15.75" x14ac:dyDescent="0.25">
      <c r="A276" s="687"/>
      <c r="B276" s="688"/>
      <c r="C276" s="687">
        <v>132</v>
      </c>
      <c r="D276" s="687"/>
      <c r="E276" s="687" t="s">
        <v>829</v>
      </c>
      <c r="F276" s="687"/>
      <c r="G276" s="687">
        <v>310</v>
      </c>
      <c r="H276" s="687" t="s">
        <v>748</v>
      </c>
      <c r="I276" s="687" t="s">
        <v>745</v>
      </c>
      <c r="J276" s="690">
        <v>17665</v>
      </c>
    </row>
    <row r="277" spans="1:10" ht="15.75" x14ac:dyDescent="0.25">
      <c r="A277" s="687"/>
      <c r="B277" s="688"/>
      <c r="C277" s="687">
        <v>132</v>
      </c>
      <c r="D277" s="687"/>
      <c r="E277" s="687" t="s">
        <v>829</v>
      </c>
      <c r="F277" s="687"/>
      <c r="G277" s="687">
        <v>310</v>
      </c>
      <c r="H277" s="687" t="s">
        <v>751</v>
      </c>
      <c r="I277" s="687" t="s">
        <v>745</v>
      </c>
      <c r="J277" s="690">
        <v>6713</v>
      </c>
    </row>
    <row r="278" spans="1:10" s="693" customFormat="1" ht="15.75" x14ac:dyDescent="0.25">
      <c r="A278" s="691"/>
      <c r="B278" s="691"/>
      <c r="C278" s="691">
        <v>132</v>
      </c>
      <c r="D278" s="691"/>
      <c r="E278" s="691"/>
      <c r="F278" s="691"/>
      <c r="G278" s="691">
        <v>310</v>
      </c>
      <c r="H278" s="691"/>
      <c r="I278" s="691"/>
      <c r="J278" s="692">
        <v>24378</v>
      </c>
    </row>
    <row r="279" spans="1:10" ht="15.75" x14ac:dyDescent="0.25">
      <c r="A279" s="687"/>
      <c r="B279" s="688"/>
      <c r="C279" s="687">
        <v>132</v>
      </c>
      <c r="D279" s="687"/>
      <c r="E279" s="687" t="s">
        <v>829</v>
      </c>
      <c r="F279" s="687"/>
      <c r="G279" s="687">
        <v>320</v>
      </c>
      <c r="H279" s="687" t="s">
        <v>748</v>
      </c>
      <c r="I279" s="687" t="s">
        <v>745</v>
      </c>
      <c r="J279" s="690">
        <v>14666</v>
      </c>
    </row>
    <row r="280" spans="1:10" ht="15.75" x14ac:dyDescent="0.25">
      <c r="A280" s="687"/>
      <c r="B280" s="688"/>
      <c r="C280" s="687">
        <v>132</v>
      </c>
      <c r="D280" s="687"/>
      <c r="E280" s="687" t="s">
        <v>829</v>
      </c>
      <c r="F280" s="687"/>
      <c r="G280" s="687">
        <v>320</v>
      </c>
      <c r="H280" s="687" t="s">
        <v>751</v>
      </c>
      <c r="I280" s="687" t="s">
        <v>745</v>
      </c>
      <c r="J280" s="690">
        <v>5574</v>
      </c>
    </row>
    <row r="281" spans="1:10" s="693" customFormat="1" ht="15.75" x14ac:dyDescent="0.25">
      <c r="A281" s="691"/>
      <c r="B281" s="691"/>
      <c r="C281" s="691">
        <v>132</v>
      </c>
      <c r="D281" s="691"/>
      <c r="E281" s="691"/>
      <c r="F281" s="691"/>
      <c r="G281" s="691">
        <v>320</v>
      </c>
      <c r="H281" s="691"/>
      <c r="I281" s="691"/>
      <c r="J281" s="692">
        <v>20240</v>
      </c>
    </row>
    <row r="282" spans="1:10" ht="15.75" x14ac:dyDescent="0.25">
      <c r="A282" s="687"/>
      <c r="B282" s="688"/>
      <c r="C282" s="687">
        <v>132</v>
      </c>
      <c r="D282" s="687"/>
      <c r="E282" s="687" t="s">
        <v>829</v>
      </c>
      <c r="F282" s="687"/>
      <c r="G282" s="687">
        <v>330</v>
      </c>
      <c r="H282" s="687" t="s">
        <v>748</v>
      </c>
      <c r="I282" s="687" t="s">
        <v>745</v>
      </c>
      <c r="J282" s="690">
        <v>19095</v>
      </c>
    </row>
    <row r="283" spans="1:10" ht="15.75" x14ac:dyDescent="0.25">
      <c r="A283" s="687"/>
      <c r="B283" s="688"/>
      <c r="C283" s="687">
        <v>132</v>
      </c>
      <c r="D283" s="687"/>
      <c r="E283" s="687" t="s">
        <v>829</v>
      </c>
      <c r="F283" s="687"/>
      <c r="G283" s="687">
        <v>330</v>
      </c>
      <c r="H283" s="687" t="s">
        <v>751</v>
      </c>
      <c r="I283" s="687" t="s">
        <v>745</v>
      </c>
      <c r="J283" s="690">
        <v>7257</v>
      </c>
    </row>
    <row r="284" spans="1:10" s="693" customFormat="1" ht="15.75" x14ac:dyDescent="0.25">
      <c r="A284" s="691"/>
      <c r="B284" s="691"/>
      <c r="C284" s="691">
        <v>132</v>
      </c>
      <c r="D284" s="691"/>
      <c r="E284" s="691"/>
      <c r="F284" s="691"/>
      <c r="G284" s="691">
        <v>330</v>
      </c>
      <c r="H284" s="691"/>
      <c r="I284" s="691"/>
      <c r="J284" s="692">
        <v>26352</v>
      </c>
    </row>
    <row r="285" spans="1:10" ht="15.75" x14ac:dyDescent="0.25">
      <c r="A285" s="687"/>
      <c r="B285" s="688"/>
      <c r="C285" s="687">
        <v>132</v>
      </c>
      <c r="D285" s="687"/>
      <c r="E285" s="687" t="s">
        <v>829</v>
      </c>
      <c r="F285" s="687"/>
      <c r="G285" s="687">
        <v>340</v>
      </c>
      <c r="H285" s="687" t="s">
        <v>748</v>
      </c>
      <c r="I285" s="687" t="s">
        <v>745</v>
      </c>
      <c r="J285" s="690">
        <v>74439</v>
      </c>
    </row>
    <row r="286" spans="1:10" ht="15.75" x14ac:dyDescent="0.25">
      <c r="A286" s="687"/>
      <c r="B286" s="688"/>
      <c r="C286" s="687">
        <v>132</v>
      </c>
      <c r="D286" s="687"/>
      <c r="E286" s="687" t="s">
        <v>829</v>
      </c>
      <c r="F286" s="687"/>
      <c r="G286" s="687">
        <v>340</v>
      </c>
      <c r="H286" s="687" t="s">
        <v>751</v>
      </c>
      <c r="I286" s="687" t="s">
        <v>745</v>
      </c>
      <c r="J286" s="690">
        <v>28287</v>
      </c>
    </row>
    <row r="287" spans="1:10" s="693" customFormat="1" ht="15.75" x14ac:dyDescent="0.25">
      <c r="A287" s="691"/>
      <c r="B287" s="691"/>
      <c r="C287" s="691">
        <v>132</v>
      </c>
      <c r="D287" s="691"/>
      <c r="E287" s="691"/>
      <c r="F287" s="691"/>
      <c r="G287" s="691">
        <v>340</v>
      </c>
      <c r="H287" s="691"/>
      <c r="I287" s="691"/>
      <c r="J287" s="692">
        <v>102726</v>
      </c>
    </row>
    <row r="288" spans="1:10" ht="15.75" x14ac:dyDescent="0.25">
      <c r="A288" s="687"/>
      <c r="B288" s="688"/>
      <c r="C288" s="687">
        <v>132</v>
      </c>
      <c r="D288" s="687"/>
      <c r="E288" s="687" t="s">
        <v>829</v>
      </c>
      <c r="F288" s="687"/>
      <c r="G288" s="687">
        <v>360</v>
      </c>
      <c r="H288" s="687" t="s">
        <v>748</v>
      </c>
      <c r="I288" s="687" t="s">
        <v>745</v>
      </c>
      <c r="J288" s="690">
        <v>26298</v>
      </c>
    </row>
    <row r="289" spans="1:11" ht="15.75" x14ac:dyDescent="0.25">
      <c r="A289" s="687"/>
      <c r="B289" s="688"/>
      <c r="C289" s="687">
        <v>132</v>
      </c>
      <c r="D289" s="687"/>
      <c r="E289" s="687" t="s">
        <v>829</v>
      </c>
      <c r="F289" s="687"/>
      <c r="G289" s="687">
        <v>360</v>
      </c>
      <c r="H289" s="687" t="s">
        <v>751</v>
      </c>
      <c r="I289" s="687" t="s">
        <v>745</v>
      </c>
      <c r="J289" s="690">
        <v>9994</v>
      </c>
    </row>
    <row r="290" spans="1:11" s="693" customFormat="1" ht="15.75" x14ac:dyDescent="0.25">
      <c r="A290" s="691"/>
      <c r="B290" s="691"/>
      <c r="C290" s="691">
        <v>132</v>
      </c>
      <c r="D290" s="691"/>
      <c r="E290" s="691"/>
      <c r="F290" s="691"/>
      <c r="G290" s="691">
        <v>360</v>
      </c>
      <c r="H290" s="691"/>
      <c r="I290" s="691"/>
      <c r="J290" s="692">
        <v>36292</v>
      </c>
    </row>
    <row r="291" spans="1:11" ht="15.75" x14ac:dyDescent="0.25">
      <c r="A291" s="687"/>
      <c r="B291" s="688"/>
      <c r="C291" s="687">
        <v>132</v>
      </c>
      <c r="D291" s="687"/>
      <c r="E291" s="687" t="s">
        <v>829</v>
      </c>
      <c r="F291" s="687"/>
      <c r="G291" s="687">
        <v>370</v>
      </c>
      <c r="H291" s="687" t="s">
        <v>748</v>
      </c>
      <c r="I291" s="687" t="s">
        <v>745</v>
      </c>
      <c r="J291" s="690">
        <v>18541</v>
      </c>
    </row>
    <row r="292" spans="1:11" ht="15.75" x14ac:dyDescent="0.25">
      <c r="A292" s="687"/>
      <c r="B292" s="688"/>
      <c r="C292" s="687">
        <v>132</v>
      </c>
      <c r="D292" s="687"/>
      <c r="E292" s="687" t="s">
        <v>829</v>
      </c>
      <c r="F292" s="687"/>
      <c r="G292" s="687">
        <v>370</v>
      </c>
      <c r="H292" s="687" t="s">
        <v>751</v>
      </c>
      <c r="I292" s="687" t="s">
        <v>745</v>
      </c>
      <c r="J292" s="690">
        <v>7046</v>
      </c>
    </row>
    <row r="293" spans="1:11" s="693" customFormat="1" ht="15.75" x14ac:dyDescent="0.25">
      <c r="A293" s="691"/>
      <c r="B293" s="691"/>
      <c r="C293" s="691">
        <v>132</v>
      </c>
      <c r="D293" s="691"/>
      <c r="E293" s="691"/>
      <c r="F293" s="691"/>
      <c r="G293" s="691">
        <v>370</v>
      </c>
      <c r="H293" s="691"/>
      <c r="I293" s="691"/>
      <c r="J293" s="692">
        <v>25587</v>
      </c>
    </row>
    <row r="294" spans="1:11" ht="15.75" x14ac:dyDescent="0.25">
      <c r="A294" s="687"/>
      <c r="B294" s="688"/>
      <c r="C294" s="687">
        <v>132</v>
      </c>
      <c r="D294" s="687"/>
      <c r="E294" s="687" t="s">
        <v>829</v>
      </c>
      <c r="F294" s="687"/>
      <c r="G294" s="687">
        <v>380</v>
      </c>
      <c r="H294" s="687" t="s">
        <v>748</v>
      </c>
      <c r="I294" s="687" t="s">
        <v>745</v>
      </c>
      <c r="J294" s="690">
        <v>30590</v>
      </c>
    </row>
    <row r="295" spans="1:11" ht="15.75" x14ac:dyDescent="0.25">
      <c r="A295" s="687"/>
      <c r="B295" s="688"/>
      <c r="C295" s="687">
        <v>132</v>
      </c>
      <c r="D295" s="687"/>
      <c r="E295" s="687" t="s">
        <v>829</v>
      </c>
      <c r="F295" s="687"/>
      <c r="G295" s="687">
        <v>380</v>
      </c>
      <c r="H295" s="687" t="s">
        <v>751</v>
      </c>
      <c r="I295" s="687" t="s">
        <v>745</v>
      </c>
      <c r="J295" s="690">
        <v>11625</v>
      </c>
    </row>
    <row r="296" spans="1:11" s="693" customFormat="1" ht="15.75" x14ac:dyDescent="0.25">
      <c r="A296" s="691"/>
      <c r="B296" s="691"/>
      <c r="C296" s="691">
        <v>132</v>
      </c>
      <c r="D296" s="691"/>
      <c r="E296" s="691"/>
      <c r="F296" s="691"/>
      <c r="G296" s="691">
        <v>380</v>
      </c>
      <c r="H296" s="691"/>
      <c r="I296" s="691"/>
      <c r="J296" s="692">
        <v>42215</v>
      </c>
    </row>
    <row r="297" spans="1:11" ht="15.75" x14ac:dyDescent="0.25">
      <c r="A297" s="687"/>
      <c r="B297" s="688"/>
      <c r="C297" s="687">
        <v>132</v>
      </c>
      <c r="D297" s="687"/>
      <c r="E297" s="687" t="s">
        <v>829</v>
      </c>
      <c r="F297" s="687"/>
      <c r="G297" s="687">
        <v>390</v>
      </c>
      <c r="H297" s="687" t="s">
        <v>748</v>
      </c>
      <c r="I297" s="687" t="s">
        <v>745</v>
      </c>
      <c r="J297" s="690">
        <v>18833</v>
      </c>
    </row>
    <row r="298" spans="1:11" ht="15.75" x14ac:dyDescent="0.25">
      <c r="A298" s="687"/>
      <c r="B298" s="688"/>
      <c r="C298" s="687">
        <v>132</v>
      </c>
      <c r="D298" s="687"/>
      <c r="E298" s="687" t="s">
        <v>829</v>
      </c>
      <c r="F298" s="687"/>
      <c r="G298" s="687">
        <v>390</v>
      </c>
      <c r="H298" s="687" t="s">
        <v>751</v>
      </c>
      <c r="I298" s="687" t="s">
        <v>745</v>
      </c>
      <c r="J298" s="690">
        <v>7157</v>
      </c>
    </row>
    <row r="299" spans="1:11" s="693" customFormat="1" ht="18.75" x14ac:dyDescent="0.35">
      <c r="A299" s="703" t="s">
        <v>62</v>
      </c>
      <c r="B299" s="706"/>
      <c r="C299" s="706">
        <v>132</v>
      </c>
      <c r="D299" s="706"/>
      <c r="E299" s="706"/>
      <c r="F299" s="706"/>
      <c r="G299" s="706">
        <v>390</v>
      </c>
      <c r="H299" s="706"/>
      <c r="I299" s="706"/>
      <c r="J299" s="707">
        <v>25990</v>
      </c>
      <c r="K299" s="708">
        <f>SUM(J191+J194+J197+J200+J203+J206+J209+J212+J215+J218+J221+J224+J227+J230+J233+J236+J239+J242+J245+J248+J251+J254+J257+J260+J263+J266+J269+J272+J275+J278+J281+J284+J287+J290+J293+J296+J299)</f>
        <v>0</v>
      </c>
    </row>
    <row r="300" spans="1:11" x14ac:dyDescent="0.2">
      <c r="A300" s="709"/>
      <c r="B300" s="709"/>
      <c r="C300" s="709"/>
      <c r="D300" s="709"/>
      <c r="E300" s="709"/>
      <c r="F300" s="709"/>
      <c r="G300" s="709"/>
      <c r="H300" s="710"/>
      <c r="I300" s="709"/>
      <c r="J300" s="711"/>
      <c r="K300" s="712"/>
    </row>
    <row r="301" spans="1:11" ht="15.75" x14ac:dyDescent="0.25">
      <c r="A301" s="687">
        <v>165</v>
      </c>
      <c r="B301" s="688">
        <v>43153</v>
      </c>
      <c r="C301" s="687">
        <v>132</v>
      </c>
      <c r="D301" s="687" t="s">
        <v>838</v>
      </c>
      <c r="E301" s="687" t="s">
        <v>835</v>
      </c>
      <c r="F301" s="689" t="s">
        <v>743</v>
      </c>
      <c r="G301" s="687">
        <v>31</v>
      </c>
      <c r="H301" s="687" t="s">
        <v>744</v>
      </c>
      <c r="I301" s="687" t="s">
        <v>745</v>
      </c>
      <c r="J301" s="690">
        <v>-7219</v>
      </c>
      <c r="K301" s="712"/>
    </row>
    <row r="302" spans="1:11" ht="15.75" x14ac:dyDescent="0.25">
      <c r="A302" s="687"/>
      <c r="B302" s="688"/>
      <c r="C302" s="687">
        <v>132</v>
      </c>
      <c r="D302" s="687"/>
      <c r="E302" s="687" t="s">
        <v>829</v>
      </c>
      <c r="F302" s="689" t="s">
        <v>746</v>
      </c>
      <c r="G302" s="687">
        <v>31</v>
      </c>
      <c r="H302" s="687" t="s">
        <v>839</v>
      </c>
      <c r="I302" s="687" t="s">
        <v>745</v>
      </c>
      <c r="J302" s="690">
        <v>7219</v>
      </c>
    </row>
    <row r="303" spans="1:11" ht="19.5" thickBot="1" x14ac:dyDescent="0.4">
      <c r="A303" s="697" t="s">
        <v>840</v>
      </c>
      <c r="B303" s="687"/>
      <c r="C303" s="691">
        <v>132</v>
      </c>
      <c r="D303" s="691"/>
      <c r="E303" s="691"/>
      <c r="F303" s="691"/>
      <c r="G303" s="691">
        <v>31</v>
      </c>
      <c r="H303" s="691"/>
      <c r="I303" s="691"/>
      <c r="J303" s="692">
        <v>0</v>
      </c>
    </row>
    <row r="304" spans="1:11" ht="13.5" thickTop="1" x14ac:dyDescent="0.2">
      <c r="A304" s="713"/>
      <c r="B304" s="713"/>
      <c r="C304" s="713"/>
      <c r="D304" s="713"/>
      <c r="E304" s="713"/>
      <c r="F304" s="713"/>
      <c r="G304" s="713"/>
      <c r="H304" s="714"/>
      <c r="I304" s="713"/>
      <c r="J304" s="713"/>
    </row>
    <row r="305" spans="1:10" ht="15.75" x14ac:dyDescent="0.25">
      <c r="A305" s="687">
        <v>213</v>
      </c>
      <c r="B305" s="688">
        <v>43171</v>
      </c>
      <c r="C305" s="687">
        <v>132</v>
      </c>
      <c r="D305" s="687" t="s">
        <v>841</v>
      </c>
      <c r="E305" s="687" t="s">
        <v>829</v>
      </c>
      <c r="F305" s="689" t="s">
        <v>743</v>
      </c>
      <c r="G305" s="687">
        <v>180</v>
      </c>
      <c r="H305" s="687" t="s">
        <v>772</v>
      </c>
      <c r="I305" s="687" t="s">
        <v>745</v>
      </c>
      <c r="J305" s="715">
        <v>10060</v>
      </c>
    </row>
    <row r="306" spans="1:10" ht="15.75" x14ac:dyDescent="0.25">
      <c r="A306" s="687"/>
      <c r="B306" s="688"/>
      <c r="C306" s="687">
        <v>132</v>
      </c>
      <c r="D306" s="687"/>
      <c r="E306" s="687" t="s">
        <v>829</v>
      </c>
      <c r="F306" s="689" t="s">
        <v>746</v>
      </c>
      <c r="G306" s="687">
        <v>180</v>
      </c>
      <c r="H306" s="687" t="s">
        <v>842</v>
      </c>
      <c r="I306" s="687" t="s">
        <v>745</v>
      </c>
      <c r="J306" s="715">
        <v>2360</v>
      </c>
    </row>
    <row r="307" spans="1:10" ht="15.75" x14ac:dyDescent="0.25">
      <c r="A307" s="687"/>
      <c r="B307" s="688"/>
      <c r="C307" s="687">
        <v>132</v>
      </c>
      <c r="D307" s="687"/>
      <c r="E307" s="687" t="s">
        <v>829</v>
      </c>
      <c r="F307" s="687"/>
      <c r="G307" s="687">
        <v>180</v>
      </c>
      <c r="H307" s="687" t="s">
        <v>744</v>
      </c>
      <c r="I307" s="687" t="s">
        <v>745</v>
      </c>
      <c r="J307" s="715">
        <v>1830</v>
      </c>
    </row>
    <row r="308" spans="1:10" ht="15.75" x14ac:dyDescent="0.25">
      <c r="A308" s="687"/>
      <c r="B308" s="688"/>
      <c r="C308" s="687">
        <v>132</v>
      </c>
      <c r="D308" s="687"/>
      <c r="E308" s="687" t="s">
        <v>829</v>
      </c>
      <c r="F308" s="687"/>
      <c r="G308" s="687">
        <v>180</v>
      </c>
      <c r="H308" s="687" t="s">
        <v>777</v>
      </c>
      <c r="I308" s="687" t="s">
        <v>745</v>
      </c>
      <c r="J308" s="715">
        <v>400</v>
      </c>
    </row>
    <row r="309" spans="1:10" ht="15.75" x14ac:dyDescent="0.25">
      <c r="A309" s="687"/>
      <c r="B309" s="688"/>
      <c r="C309" s="687">
        <v>132</v>
      </c>
      <c r="D309" s="687"/>
      <c r="E309" s="687" t="s">
        <v>829</v>
      </c>
      <c r="F309" s="687"/>
      <c r="G309" s="687">
        <v>180</v>
      </c>
      <c r="H309" s="687" t="s">
        <v>843</v>
      </c>
      <c r="I309" s="687" t="s">
        <v>745</v>
      </c>
      <c r="J309" s="715">
        <v>700</v>
      </c>
    </row>
    <row r="310" spans="1:10" ht="15.75" x14ac:dyDescent="0.25">
      <c r="A310" s="687"/>
      <c r="B310" s="688"/>
      <c r="C310" s="687">
        <v>132</v>
      </c>
      <c r="D310" s="687"/>
      <c r="E310" s="687" t="s">
        <v>829</v>
      </c>
      <c r="F310" s="687"/>
      <c r="G310" s="687">
        <v>180</v>
      </c>
      <c r="H310" s="687" t="s">
        <v>844</v>
      </c>
      <c r="I310" s="687" t="s">
        <v>745</v>
      </c>
      <c r="J310" s="715">
        <v>1000</v>
      </c>
    </row>
    <row r="311" spans="1:10" s="693" customFormat="1" ht="15.75" x14ac:dyDescent="0.25">
      <c r="A311" s="691"/>
      <c r="B311" s="691"/>
      <c r="C311" s="691">
        <v>132</v>
      </c>
      <c r="D311" s="691"/>
      <c r="E311" s="691"/>
      <c r="F311" s="691"/>
      <c r="G311" s="691">
        <v>180</v>
      </c>
      <c r="H311" s="691"/>
      <c r="I311" s="691"/>
      <c r="J311" s="716">
        <v>16350</v>
      </c>
    </row>
    <row r="312" spans="1:10" ht="15.75" x14ac:dyDescent="0.25">
      <c r="A312" s="687"/>
      <c r="B312" s="688"/>
      <c r="C312" s="687">
        <v>132</v>
      </c>
      <c r="D312" s="687"/>
      <c r="E312" s="687" t="s">
        <v>835</v>
      </c>
      <c r="F312" s="687"/>
      <c r="G312" s="687">
        <v>31</v>
      </c>
      <c r="H312" s="687" t="s">
        <v>744</v>
      </c>
      <c r="I312" s="687" t="s">
        <v>745</v>
      </c>
      <c r="J312" s="715">
        <v>-16350</v>
      </c>
    </row>
    <row r="313" spans="1:10" s="693" customFormat="1" ht="18.75" x14ac:dyDescent="0.35">
      <c r="A313" s="703" t="s">
        <v>845</v>
      </c>
      <c r="B313" s="706"/>
      <c r="C313" s="706">
        <v>132</v>
      </c>
      <c r="D313" s="706"/>
      <c r="E313" s="706"/>
      <c r="F313" s="706"/>
      <c r="G313" s="706">
        <v>31</v>
      </c>
      <c r="H313" s="706"/>
      <c r="I313" s="706"/>
      <c r="J313" s="717">
        <v>-16350</v>
      </c>
    </row>
    <row r="314" spans="1:10" x14ac:dyDescent="0.2">
      <c r="A314" s="709"/>
      <c r="B314" s="709"/>
      <c r="C314" s="709"/>
      <c r="D314" s="709"/>
      <c r="E314" s="709"/>
      <c r="F314" s="709"/>
      <c r="G314" s="709"/>
      <c r="H314" s="710"/>
      <c r="I314" s="709"/>
      <c r="J314" s="709"/>
    </row>
    <row r="315" spans="1:10" ht="15.75" x14ac:dyDescent="0.25">
      <c r="A315" s="687">
        <v>214</v>
      </c>
      <c r="B315" s="688">
        <v>43171</v>
      </c>
      <c r="C315" s="687">
        <v>132</v>
      </c>
      <c r="D315" s="687" t="s">
        <v>846</v>
      </c>
      <c r="E315" s="687" t="s">
        <v>829</v>
      </c>
      <c r="F315" s="689" t="s">
        <v>743</v>
      </c>
      <c r="G315" s="687">
        <v>280</v>
      </c>
      <c r="H315" s="687" t="s">
        <v>847</v>
      </c>
      <c r="I315" s="687" t="s">
        <v>745</v>
      </c>
      <c r="J315" s="715">
        <v>10660</v>
      </c>
    </row>
    <row r="316" spans="1:10" ht="15.75" x14ac:dyDescent="0.25">
      <c r="A316" s="687"/>
      <c r="B316" s="687"/>
      <c r="C316" s="687"/>
      <c r="D316" s="687"/>
      <c r="E316" s="687"/>
      <c r="F316" s="689" t="s">
        <v>746</v>
      </c>
      <c r="G316" s="691">
        <v>280</v>
      </c>
      <c r="H316" s="691"/>
      <c r="I316" s="691"/>
      <c r="J316" s="716">
        <v>10660</v>
      </c>
    </row>
    <row r="317" spans="1:10" ht="15.75" x14ac:dyDescent="0.25">
      <c r="A317" s="687"/>
      <c r="B317" s="688"/>
      <c r="C317" s="687">
        <v>132</v>
      </c>
      <c r="D317" s="687"/>
      <c r="E317" s="687" t="s">
        <v>835</v>
      </c>
      <c r="F317" s="687"/>
      <c r="G317" s="687">
        <v>31</v>
      </c>
      <c r="H317" s="687" t="s">
        <v>744</v>
      </c>
      <c r="I317" s="687" t="s">
        <v>745</v>
      </c>
      <c r="J317" s="715">
        <v>-10660</v>
      </c>
    </row>
    <row r="318" spans="1:10" s="693" customFormat="1" ht="18.75" x14ac:dyDescent="0.35">
      <c r="A318" s="703" t="s">
        <v>848</v>
      </c>
      <c r="B318" s="706"/>
      <c r="C318" s="706">
        <v>132</v>
      </c>
      <c r="D318" s="706"/>
      <c r="E318" s="706"/>
      <c r="F318" s="706"/>
      <c r="G318" s="706">
        <v>31</v>
      </c>
      <c r="H318" s="706"/>
      <c r="I318" s="706"/>
      <c r="J318" s="717">
        <v>-10660</v>
      </c>
    </row>
    <row r="319" spans="1:10" x14ac:dyDescent="0.2">
      <c r="A319" s="709"/>
      <c r="B319" s="709"/>
      <c r="C319" s="709"/>
      <c r="D319" s="709"/>
      <c r="E319" s="709"/>
      <c r="F319" s="709"/>
      <c r="G319" s="709"/>
      <c r="H319" s="710"/>
      <c r="I319" s="709"/>
      <c r="J319" s="709"/>
    </row>
    <row r="320" spans="1:10" ht="15.75" x14ac:dyDescent="0.25">
      <c r="A320" s="687">
        <v>217</v>
      </c>
      <c r="B320" s="688">
        <v>43172</v>
      </c>
      <c r="C320" s="687">
        <v>132</v>
      </c>
      <c r="D320" s="687" t="s">
        <v>849</v>
      </c>
      <c r="E320" s="687" t="s">
        <v>835</v>
      </c>
      <c r="F320" s="689" t="s">
        <v>743</v>
      </c>
      <c r="G320" s="687">
        <v>43</v>
      </c>
      <c r="H320" s="687" t="s">
        <v>822</v>
      </c>
      <c r="I320" s="687" t="s">
        <v>745</v>
      </c>
      <c r="J320" s="715">
        <v>-5000</v>
      </c>
    </row>
    <row r="321" spans="1:10" ht="15.75" x14ac:dyDescent="0.25">
      <c r="A321" s="687"/>
      <c r="B321" s="688"/>
      <c r="C321" s="687">
        <v>132</v>
      </c>
      <c r="D321" s="687"/>
      <c r="E321" s="687" t="s">
        <v>829</v>
      </c>
      <c r="F321" s="689" t="s">
        <v>746</v>
      </c>
      <c r="G321" s="687">
        <v>43</v>
      </c>
      <c r="H321" s="687" t="s">
        <v>850</v>
      </c>
      <c r="I321" s="687" t="s">
        <v>745</v>
      </c>
      <c r="J321" s="715">
        <v>5000</v>
      </c>
    </row>
    <row r="322" spans="1:10" s="693" customFormat="1" ht="18.75" x14ac:dyDescent="0.35">
      <c r="A322" s="703" t="s">
        <v>851</v>
      </c>
      <c r="B322" s="706"/>
      <c r="C322" s="706">
        <v>132</v>
      </c>
      <c r="D322" s="706"/>
      <c r="E322" s="706"/>
      <c r="F322" s="706"/>
      <c r="G322" s="706">
        <v>43</v>
      </c>
      <c r="H322" s="706"/>
      <c r="I322" s="706"/>
      <c r="J322" s="717">
        <v>0</v>
      </c>
    </row>
    <row r="323" spans="1:10" x14ac:dyDescent="0.2">
      <c r="A323" s="709"/>
      <c r="B323" s="709"/>
      <c r="C323" s="709"/>
      <c r="D323" s="709"/>
      <c r="E323" s="709"/>
      <c r="F323" s="709"/>
      <c r="G323" s="709"/>
      <c r="H323" s="710"/>
      <c r="I323" s="709"/>
      <c r="J323" s="709"/>
    </row>
    <row r="324" spans="1:10" ht="15.75" x14ac:dyDescent="0.25">
      <c r="A324" s="687">
        <v>221</v>
      </c>
      <c r="B324" s="688">
        <v>43186</v>
      </c>
      <c r="C324" s="687">
        <v>132</v>
      </c>
      <c r="D324" s="687" t="s">
        <v>852</v>
      </c>
      <c r="E324" s="687" t="s">
        <v>835</v>
      </c>
      <c r="F324" s="689" t="s">
        <v>743</v>
      </c>
      <c r="G324" s="687">
        <v>31</v>
      </c>
      <c r="H324" s="687" t="s">
        <v>760</v>
      </c>
      <c r="I324" s="687" t="s">
        <v>745</v>
      </c>
      <c r="J324" s="715">
        <v>-17270</v>
      </c>
    </row>
    <row r="325" spans="1:10" ht="15.75" x14ac:dyDescent="0.25">
      <c r="A325" s="687"/>
      <c r="B325" s="688"/>
      <c r="C325" s="687">
        <v>132</v>
      </c>
      <c r="D325" s="687" t="s">
        <v>852</v>
      </c>
      <c r="E325" s="687" t="s">
        <v>829</v>
      </c>
      <c r="F325" s="689" t="s">
        <v>746</v>
      </c>
      <c r="G325" s="687">
        <v>31</v>
      </c>
      <c r="H325" s="687" t="s">
        <v>853</v>
      </c>
      <c r="I325" s="687" t="s">
        <v>745</v>
      </c>
      <c r="J325" s="715">
        <v>11513</v>
      </c>
    </row>
    <row r="326" spans="1:10" ht="15.75" x14ac:dyDescent="0.25">
      <c r="A326" s="687"/>
      <c r="B326" s="688"/>
      <c r="C326" s="687">
        <v>132</v>
      </c>
      <c r="D326" s="687" t="s">
        <v>852</v>
      </c>
      <c r="E326" s="687" t="s">
        <v>829</v>
      </c>
      <c r="F326" s="687"/>
      <c r="G326" s="687">
        <v>31</v>
      </c>
      <c r="H326" s="687" t="s">
        <v>854</v>
      </c>
      <c r="I326" s="687" t="s">
        <v>745</v>
      </c>
      <c r="J326" s="715">
        <v>5757</v>
      </c>
    </row>
    <row r="327" spans="1:10" s="693" customFormat="1" ht="19.5" thickBot="1" x14ac:dyDescent="0.4">
      <c r="A327" s="697" t="s">
        <v>855</v>
      </c>
      <c r="B327" s="691"/>
      <c r="C327" s="691">
        <v>132</v>
      </c>
      <c r="D327" s="691"/>
      <c r="E327" s="691"/>
      <c r="F327" s="691"/>
      <c r="G327" s="691">
        <v>31</v>
      </c>
      <c r="H327" s="691"/>
      <c r="I327" s="691"/>
      <c r="J327" s="716">
        <v>0</v>
      </c>
    </row>
    <row r="328" spans="1:10" ht="13.5" thickTop="1" x14ac:dyDescent="0.2">
      <c r="A328" s="713"/>
      <c r="B328" s="713"/>
      <c r="C328" s="713"/>
      <c r="D328" s="713"/>
      <c r="E328" s="713"/>
      <c r="F328" s="713"/>
      <c r="G328" s="713"/>
      <c r="H328" s="714"/>
      <c r="I328" s="713"/>
      <c r="J328" s="713"/>
    </row>
    <row r="329" spans="1:10" ht="15.75" x14ac:dyDescent="0.25">
      <c r="A329" s="687">
        <v>242</v>
      </c>
      <c r="B329" s="688">
        <v>43200</v>
      </c>
      <c r="C329" s="687">
        <v>132</v>
      </c>
      <c r="D329" s="687" t="s">
        <v>856</v>
      </c>
      <c r="E329" s="687" t="s">
        <v>829</v>
      </c>
      <c r="F329" s="689" t="s">
        <v>743</v>
      </c>
      <c r="G329" s="687">
        <v>260</v>
      </c>
      <c r="H329" s="687" t="s">
        <v>778</v>
      </c>
      <c r="I329" s="687" t="s">
        <v>745</v>
      </c>
      <c r="J329" s="715">
        <v>3900</v>
      </c>
    </row>
    <row r="330" spans="1:10" ht="15.75" x14ac:dyDescent="0.25">
      <c r="A330" s="687"/>
      <c r="B330" s="688"/>
      <c r="C330" s="687">
        <v>132</v>
      </c>
      <c r="D330" s="687"/>
      <c r="E330" s="687" t="s">
        <v>829</v>
      </c>
      <c r="F330" s="689" t="s">
        <v>746</v>
      </c>
      <c r="G330" s="687">
        <v>260</v>
      </c>
      <c r="H330" s="687" t="s">
        <v>780</v>
      </c>
      <c r="I330" s="687" t="s">
        <v>745</v>
      </c>
      <c r="J330" s="715">
        <v>3770</v>
      </c>
    </row>
    <row r="331" spans="1:10" s="693" customFormat="1" ht="15.75" x14ac:dyDescent="0.25">
      <c r="A331" s="691"/>
      <c r="B331" s="691"/>
      <c r="C331" s="691">
        <v>132</v>
      </c>
      <c r="D331" s="691"/>
      <c r="E331" s="691"/>
      <c r="F331" s="691"/>
      <c r="G331" s="691">
        <v>260</v>
      </c>
      <c r="H331" s="691"/>
      <c r="I331" s="691"/>
      <c r="J331" s="716">
        <v>7670</v>
      </c>
    </row>
    <row r="332" spans="1:10" ht="15.75" x14ac:dyDescent="0.25">
      <c r="A332" s="687"/>
      <c r="B332" s="688"/>
      <c r="C332" s="687">
        <v>132</v>
      </c>
      <c r="D332" s="687"/>
      <c r="E332" s="687" t="s">
        <v>835</v>
      </c>
      <c r="F332" s="687"/>
      <c r="G332" s="687">
        <v>31</v>
      </c>
      <c r="H332" s="687" t="s">
        <v>744</v>
      </c>
      <c r="I332" s="687" t="s">
        <v>745</v>
      </c>
      <c r="J332" s="715">
        <v>-7670</v>
      </c>
    </row>
    <row r="333" spans="1:10" s="693" customFormat="1" ht="18.75" x14ac:dyDescent="0.35">
      <c r="A333" s="697" t="s">
        <v>857</v>
      </c>
      <c r="B333" s="691"/>
      <c r="C333" s="691">
        <v>132</v>
      </c>
      <c r="D333" s="691"/>
      <c r="E333" s="691"/>
      <c r="F333" s="691"/>
      <c r="G333" s="691">
        <v>31</v>
      </c>
      <c r="H333" s="691"/>
      <c r="I333" s="691"/>
      <c r="J333" s="716">
        <v>-7670</v>
      </c>
    </row>
    <row r="334" spans="1:10" x14ac:dyDescent="0.2">
      <c r="A334" s="709"/>
      <c r="B334" s="709"/>
      <c r="C334" s="709"/>
      <c r="D334" s="709"/>
      <c r="E334" s="709"/>
      <c r="F334" s="709"/>
      <c r="G334" s="709"/>
      <c r="H334" s="710"/>
      <c r="I334" s="709"/>
      <c r="J334" s="709"/>
    </row>
    <row r="335" spans="1:10" ht="15.75" x14ac:dyDescent="0.25">
      <c r="A335" s="687">
        <v>243</v>
      </c>
      <c r="B335" s="688">
        <v>43206</v>
      </c>
      <c r="C335" s="687">
        <v>132</v>
      </c>
      <c r="D335" s="687" t="s">
        <v>858</v>
      </c>
      <c r="E335" s="687" t="s">
        <v>829</v>
      </c>
      <c r="F335" s="689" t="s">
        <v>743</v>
      </c>
      <c r="G335" s="687">
        <v>50</v>
      </c>
      <c r="H335" s="687" t="s">
        <v>763</v>
      </c>
      <c r="I335" s="687" t="s">
        <v>745</v>
      </c>
      <c r="J335" s="715">
        <v>1333</v>
      </c>
    </row>
    <row r="336" spans="1:10" ht="15.75" x14ac:dyDescent="0.25">
      <c r="A336" s="687"/>
      <c r="B336" s="688"/>
      <c r="C336" s="687">
        <v>132</v>
      </c>
      <c r="D336" s="687"/>
      <c r="E336" s="687" t="s">
        <v>829</v>
      </c>
      <c r="F336" s="689" t="s">
        <v>746</v>
      </c>
      <c r="G336" s="687">
        <v>50</v>
      </c>
      <c r="H336" s="687" t="s">
        <v>764</v>
      </c>
      <c r="I336" s="687" t="s">
        <v>745</v>
      </c>
      <c r="J336" s="715">
        <v>200</v>
      </c>
    </row>
    <row r="337" spans="1:10" ht="15.75" x14ac:dyDescent="0.25">
      <c r="A337" s="687"/>
      <c r="B337" s="688"/>
      <c r="C337" s="687">
        <v>132</v>
      </c>
      <c r="D337" s="687"/>
      <c r="E337" s="687" t="s">
        <v>829</v>
      </c>
      <c r="F337" s="687"/>
      <c r="G337" s="687">
        <v>50</v>
      </c>
      <c r="H337" s="687" t="s">
        <v>844</v>
      </c>
      <c r="I337" s="687" t="s">
        <v>745</v>
      </c>
      <c r="J337" s="715">
        <v>3000</v>
      </c>
    </row>
    <row r="338" spans="1:10" ht="15.75" x14ac:dyDescent="0.25">
      <c r="A338" s="687"/>
      <c r="B338" s="688"/>
      <c r="C338" s="687">
        <v>132</v>
      </c>
      <c r="D338" s="687"/>
      <c r="E338" s="687" t="s">
        <v>829</v>
      </c>
      <c r="F338" s="687"/>
      <c r="G338" s="687">
        <v>50</v>
      </c>
      <c r="H338" s="687" t="s">
        <v>775</v>
      </c>
      <c r="I338" s="687" t="s">
        <v>745</v>
      </c>
      <c r="J338" s="715">
        <v>500</v>
      </c>
    </row>
    <row r="339" spans="1:10" ht="15.75" x14ac:dyDescent="0.25">
      <c r="A339" s="687"/>
      <c r="B339" s="688"/>
      <c r="C339" s="687">
        <v>132</v>
      </c>
      <c r="D339" s="687"/>
      <c r="E339" s="687" t="s">
        <v>829</v>
      </c>
      <c r="F339" s="687"/>
      <c r="G339" s="687">
        <v>50</v>
      </c>
      <c r="H339" s="687" t="s">
        <v>772</v>
      </c>
      <c r="I339" s="687" t="s">
        <v>745</v>
      </c>
      <c r="J339" s="715">
        <v>3000</v>
      </c>
    </row>
    <row r="340" spans="1:10" ht="15.75" x14ac:dyDescent="0.25">
      <c r="A340" s="687"/>
      <c r="B340" s="688"/>
      <c r="C340" s="687">
        <v>132</v>
      </c>
      <c r="D340" s="687"/>
      <c r="E340" s="687" t="s">
        <v>829</v>
      </c>
      <c r="F340" s="687"/>
      <c r="G340" s="687">
        <v>50</v>
      </c>
      <c r="H340" s="687" t="s">
        <v>778</v>
      </c>
      <c r="I340" s="687" t="s">
        <v>745</v>
      </c>
      <c r="J340" s="715">
        <v>3000</v>
      </c>
    </row>
    <row r="341" spans="1:10" s="693" customFormat="1" ht="15.75" x14ac:dyDescent="0.25">
      <c r="A341" s="691"/>
      <c r="B341" s="691"/>
      <c r="C341" s="691">
        <v>132</v>
      </c>
      <c r="D341" s="691"/>
      <c r="E341" s="691"/>
      <c r="F341" s="691"/>
      <c r="G341" s="691">
        <v>50</v>
      </c>
      <c r="H341" s="691"/>
      <c r="I341" s="691"/>
      <c r="J341" s="716">
        <v>11033</v>
      </c>
    </row>
    <row r="342" spans="1:10" ht="15.75" x14ac:dyDescent="0.25">
      <c r="A342" s="687"/>
      <c r="B342" s="688"/>
      <c r="C342" s="687">
        <v>132</v>
      </c>
      <c r="D342" s="687"/>
      <c r="E342" s="687" t="s">
        <v>835</v>
      </c>
      <c r="F342" s="687"/>
      <c r="G342" s="687">
        <v>31</v>
      </c>
      <c r="H342" s="687" t="s">
        <v>744</v>
      </c>
      <c r="I342" s="687" t="s">
        <v>745</v>
      </c>
      <c r="J342" s="715">
        <v>-11033</v>
      </c>
    </row>
    <row r="343" spans="1:10" s="693" customFormat="1" ht="18.75" x14ac:dyDescent="0.35">
      <c r="A343" s="703" t="s">
        <v>859</v>
      </c>
      <c r="B343" s="706"/>
      <c r="C343" s="706">
        <v>132</v>
      </c>
      <c r="D343" s="706"/>
      <c r="E343" s="706"/>
      <c r="F343" s="706"/>
      <c r="G343" s="706">
        <v>31</v>
      </c>
      <c r="H343" s="706"/>
      <c r="I343" s="706"/>
      <c r="J343" s="717">
        <v>-11033</v>
      </c>
    </row>
    <row r="344" spans="1:10" x14ac:dyDescent="0.2">
      <c r="A344" s="709"/>
      <c r="B344" s="709"/>
      <c r="C344" s="709"/>
      <c r="D344" s="709"/>
      <c r="E344" s="709"/>
      <c r="F344" s="709"/>
      <c r="G344" s="709"/>
      <c r="H344" s="710"/>
      <c r="I344" s="709"/>
      <c r="J344" s="709"/>
    </row>
    <row r="345" spans="1:10" ht="15.75" x14ac:dyDescent="0.25">
      <c r="A345" s="687">
        <v>244</v>
      </c>
      <c r="B345" s="688">
        <v>43209</v>
      </c>
      <c r="C345" s="687">
        <v>132</v>
      </c>
      <c r="D345" s="687" t="s">
        <v>860</v>
      </c>
      <c r="E345" s="687" t="s">
        <v>829</v>
      </c>
      <c r="F345" s="689" t="s">
        <v>743</v>
      </c>
      <c r="G345" s="687">
        <v>20</v>
      </c>
      <c r="H345" s="687" t="s">
        <v>760</v>
      </c>
      <c r="I345" s="687" t="s">
        <v>745</v>
      </c>
      <c r="J345" s="715">
        <v>2076</v>
      </c>
    </row>
    <row r="346" spans="1:10" ht="15.75" x14ac:dyDescent="0.25">
      <c r="A346" s="687"/>
      <c r="B346" s="688"/>
      <c r="C346" s="687">
        <v>132</v>
      </c>
      <c r="D346" s="687"/>
      <c r="E346" s="687" t="s">
        <v>829</v>
      </c>
      <c r="F346" s="689" t="s">
        <v>746</v>
      </c>
      <c r="G346" s="687">
        <v>20</v>
      </c>
      <c r="H346" s="687" t="s">
        <v>761</v>
      </c>
      <c r="I346" s="687" t="s">
        <v>745</v>
      </c>
      <c r="J346" s="715">
        <v>4151</v>
      </c>
    </row>
    <row r="347" spans="1:10" s="693" customFormat="1" ht="15.75" x14ac:dyDescent="0.25">
      <c r="A347" s="691"/>
      <c r="B347" s="691"/>
      <c r="C347" s="691">
        <v>132</v>
      </c>
      <c r="D347" s="691"/>
      <c r="E347" s="691"/>
      <c r="F347" s="691"/>
      <c r="G347" s="691">
        <v>20</v>
      </c>
      <c r="H347" s="691"/>
      <c r="I347" s="691"/>
      <c r="J347" s="716">
        <v>6227</v>
      </c>
    </row>
    <row r="348" spans="1:10" ht="15.75" x14ac:dyDescent="0.25">
      <c r="A348" s="687"/>
      <c r="B348" s="688"/>
      <c r="C348" s="687">
        <v>132</v>
      </c>
      <c r="D348" s="687"/>
      <c r="E348" s="687" t="s">
        <v>829</v>
      </c>
      <c r="F348" s="687"/>
      <c r="G348" s="687">
        <v>40</v>
      </c>
      <c r="H348" s="687" t="s">
        <v>760</v>
      </c>
      <c r="I348" s="687" t="s">
        <v>745</v>
      </c>
      <c r="J348" s="715">
        <v>2026</v>
      </c>
    </row>
    <row r="349" spans="1:10" ht="15.75" x14ac:dyDescent="0.25">
      <c r="A349" s="687"/>
      <c r="B349" s="688"/>
      <c r="C349" s="687">
        <v>132</v>
      </c>
      <c r="D349" s="687"/>
      <c r="E349" s="687" t="s">
        <v>829</v>
      </c>
      <c r="F349" s="687"/>
      <c r="G349" s="687">
        <v>40</v>
      </c>
      <c r="H349" s="687" t="s">
        <v>761</v>
      </c>
      <c r="I349" s="687" t="s">
        <v>745</v>
      </c>
      <c r="J349" s="715">
        <v>4050</v>
      </c>
    </row>
    <row r="350" spans="1:10" s="693" customFormat="1" ht="15.75" x14ac:dyDescent="0.25">
      <c r="A350" s="691"/>
      <c r="B350" s="691"/>
      <c r="C350" s="691">
        <v>132</v>
      </c>
      <c r="D350" s="691"/>
      <c r="E350" s="691"/>
      <c r="F350" s="691"/>
      <c r="G350" s="691">
        <v>40</v>
      </c>
      <c r="H350" s="691"/>
      <c r="I350" s="691"/>
      <c r="J350" s="716">
        <v>6076</v>
      </c>
    </row>
    <row r="351" spans="1:10" ht="15.75" x14ac:dyDescent="0.25">
      <c r="A351" s="687"/>
      <c r="B351" s="688"/>
      <c r="C351" s="687">
        <v>132</v>
      </c>
      <c r="D351" s="687"/>
      <c r="E351" s="687" t="s">
        <v>829</v>
      </c>
      <c r="F351" s="687"/>
      <c r="G351" s="687">
        <v>50</v>
      </c>
      <c r="H351" s="687" t="s">
        <v>760</v>
      </c>
      <c r="I351" s="687" t="s">
        <v>745</v>
      </c>
      <c r="J351" s="715">
        <v>805</v>
      </c>
    </row>
    <row r="352" spans="1:10" ht="15.75" x14ac:dyDescent="0.25">
      <c r="A352" s="687"/>
      <c r="B352" s="688"/>
      <c r="C352" s="687">
        <v>132</v>
      </c>
      <c r="D352" s="687"/>
      <c r="E352" s="687" t="s">
        <v>829</v>
      </c>
      <c r="F352" s="687"/>
      <c r="G352" s="687">
        <v>50</v>
      </c>
      <c r="H352" s="687" t="s">
        <v>761</v>
      </c>
      <c r="I352" s="687" t="s">
        <v>745</v>
      </c>
      <c r="J352" s="715">
        <v>1610</v>
      </c>
    </row>
    <row r="353" spans="1:10" s="693" customFormat="1" ht="15.75" x14ac:dyDescent="0.25">
      <c r="A353" s="691"/>
      <c r="B353" s="691"/>
      <c r="C353" s="691">
        <v>132</v>
      </c>
      <c r="D353" s="691"/>
      <c r="E353" s="691"/>
      <c r="F353" s="691"/>
      <c r="G353" s="691">
        <v>50</v>
      </c>
      <c r="H353" s="691"/>
      <c r="I353" s="691"/>
      <c r="J353" s="716">
        <v>2415</v>
      </c>
    </row>
    <row r="354" spans="1:10" ht="15.75" x14ac:dyDescent="0.25">
      <c r="A354" s="687"/>
      <c r="B354" s="688"/>
      <c r="C354" s="687">
        <v>132</v>
      </c>
      <c r="D354" s="687"/>
      <c r="E354" s="687" t="s">
        <v>829</v>
      </c>
      <c r="F354" s="687"/>
      <c r="G354" s="687">
        <v>90</v>
      </c>
      <c r="H354" s="687" t="s">
        <v>760</v>
      </c>
      <c r="I354" s="687" t="s">
        <v>745</v>
      </c>
      <c r="J354" s="715">
        <v>856</v>
      </c>
    </row>
    <row r="355" spans="1:10" ht="15.75" x14ac:dyDescent="0.25">
      <c r="A355" s="687"/>
      <c r="B355" s="688"/>
      <c r="C355" s="687">
        <v>132</v>
      </c>
      <c r="D355" s="687"/>
      <c r="E355" s="687" t="s">
        <v>829</v>
      </c>
      <c r="F355" s="687"/>
      <c r="G355" s="687">
        <v>90</v>
      </c>
      <c r="H355" s="687" t="s">
        <v>761</v>
      </c>
      <c r="I355" s="687" t="s">
        <v>745</v>
      </c>
      <c r="J355" s="715">
        <v>1712</v>
      </c>
    </row>
    <row r="356" spans="1:10" s="693" customFormat="1" ht="15.75" x14ac:dyDescent="0.25">
      <c r="A356" s="691"/>
      <c r="B356" s="691"/>
      <c r="C356" s="691">
        <v>132</v>
      </c>
      <c r="D356" s="691"/>
      <c r="E356" s="691"/>
      <c r="F356" s="691"/>
      <c r="G356" s="691">
        <v>90</v>
      </c>
      <c r="H356" s="691"/>
      <c r="I356" s="691"/>
      <c r="J356" s="716">
        <v>2568</v>
      </c>
    </row>
    <row r="357" spans="1:10" ht="15.75" x14ac:dyDescent="0.25">
      <c r="A357" s="687"/>
      <c r="B357" s="688"/>
      <c r="C357" s="687">
        <v>132</v>
      </c>
      <c r="D357" s="687"/>
      <c r="E357" s="687" t="s">
        <v>829</v>
      </c>
      <c r="F357" s="687"/>
      <c r="G357" s="687">
        <v>100</v>
      </c>
      <c r="H357" s="687" t="s">
        <v>853</v>
      </c>
      <c r="I357" s="687" t="s">
        <v>745</v>
      </c>
      <c r="J357" s="715">
        <v>4409</v>
      </c>
    </row>
    <row r="358" spans="1:10" ht="15.75" x14ac:dyDescent="0.25">
      <c r="A358" s="687"/>
      <c r="B358" s="688"/>
      <c r="C358" s="687">
        <v>132</v>
      </c>
      <c r="D358" s="687"/>
      <c r="E358" s="687" t="s">
        <v>829</v>
      </c>
      <c r="F358" s="687"/>
      <c r="G358" s="687">
        <v>100</v>
      </c>
      <c r="H358" s="687" t="s">
        <v>854</v>
      </c>
      <c r="I358" s="687" t="s">
        <v>745</v>
      </c>
      <c r="J358" s="715">
        <v>1764</v>
      </c>
    </row>
    <row r="359" spans="1:10" ht="15.75" x14ac:dyDescent="0.25">
      <c r="A359" s="687"/>
      <c r="B359" s="688"/>
      <c r="C359" s="687">
        <v>132</v>
      </c>
      <c r="D359" s="687"/>
      <c r="E359" s="687" t="s">
        <v>829</v>
      </c>
      <c r="F359" s="687"/>
      <c r="G359" s="687">
        <v>100</v>
      </c>
      <c r="H359" s="687" t="s">
        <v>760</v>
      </c>
      <c r="I359" s="687" t="s">
        <v>745</v>
      </c>
      <c r="J359" s="715">
        <v>882</v>
      </c>
    </row>
    <row r="360" spans="1:10" ht="15.75" x14ac:dyDescent="0.25">
      <c r="A360" s="687"/>
      <c r="B360" s="688"/>
      <c r="C360" s="687">
        <v>132</v>
      </c>
      <c r="D360" s="687"/>
      <c r="E360" s="687" t="s">
        <v>829</v>
      </c>
      <c r="F360" s="687"/>
      <c r="G360" s="687">
        <v>100</v>
      </c>
      <c r="H360" s="687" t="s">
        <v>761</v>
      </c>
      <c r="I360" s="687" t="s">
        <v>745</v>
      </c>
      <c r="J360" s="715">
        <v>1764</v>
      </c>
    </row>
    <row r="361" spans="1:10" s="693" customFormat="1" ht="15.75" x14ac:dyDescent="0.25">
      <c r="A361" s="691"/>
      <c r="B361" s="691"/>
      <c r="C361" s="691">
        <v>132</v>
      </c>
      <c r="D361" s="691"/>
      <c r="E361" s="691"/>
      <c r="F361" s="691"/>
      <c r="G361" s="691">
        <v>100</v>
      </c>
      <c r="H361" s="691"/>
      <c r="I361" s="691"/>
      <c r="J361" s="716">
        <v>8819</v>
      </c>
    </row>
    <row r="362" spans="1:10" ht="15.75" x14ac:dyDescent="0.25">
      <c r="A362" s="687"/>
      <c r="B362" s="688"/>
      <c r="C362" s="687">
        <v>132</v>
      </c>
      <c r="D362" s="687"/>
      <c r="E362" s="687" t="s">
        <v>829</v>
      </c>
      <c r="F362" s="687"/>
      <c r="G362" s="687">
        <v>110</v>
      </c>
      <c r="H362" s="687" t="s">
        <v>853</v>
      </c>
      <c r="I362" s="687" t="s">
        <v>745</v>
      </c>
      <c r="J362" s="715">
        <v>2310</v>
      </c>
    </row>
    <row r="363" spans="1:10" ht="15.75" x14ac:dyDescent="0.25">
      <c r="A363" s="687"/>
      <c r="B363" s="688"/>
      <c r="C363" s="687">
        <v>132</v>
      </c>
      <c r="D363" s="687"/>
      <c r="E363" s="687" t="s">
        <v>829</v>
      </c>
      <c r="F363" s="687"/>
      <c r="G363" s="687">
        <v>110</v>
      </c>
      <c r="H363" s="687" t="s">
        <v>854</v>
      </c>
      <c r="I363" s="687" t="s">
        <v>745</v>
      </c>
      <c r="J363" s="715">
        <v>2310</v>
      </c>
    </row>
    <row r="364" spans="1:10" s="693" customFormat="1" ht="15.75" x14ac:dyDescent="0.25">
      <c r="A364" s="691"/>
      <c r="B364" s="691"/>
      <c r="C364" s="691">
        <v>132</v>
      </c>
      <c r="D364" s="691"/>
      <c r="E364" s="691"/>
      <c r="F364" s="691"/>
      <c r="G364" s="691">
        <v>110</v>
      </c>
      <c r="H364" s="691"/>
      <c r="I364" s="691"/>
      <c r="J364" s="716">
        <v>4620</v>
      </c>
    </row>
    <row r="365" spans="1:10" ht="15.75" x14ac:dyDescent="0.25">
      <c r="A365" s="687"/>
      <c r="B365" s="688"/>
      <c r="C365" s="687">
        <v>132</v>
      </c>
      <c r="D365" s="687"/>
      <c r="E365" s="687" t="s">
        <v>829</v>
      </c>
      <c r="F365" s="687"/>
      <c r="G365" s="687">
        <v>130</v>
      </c>
      <c r="H365" s="687" t="s">
        <v>760</v>
      </c>
      <c r="I365" s="687" t="s">
        <v>745</v>
      </c>
      <c r="J365" s="715">
        <v>769</v>
      </c>
    </row>
    <row r="366" spans="1:10" ht="15.75" x14ac:dyDescent="0.25">
      <c r="A366" s="687"/>
      <c r="B366" s="688"/>
      <c r="C366" s="687">
        <v>132</v>
      </c>
      <c r="D366" s="687"/>
      <c r="E366" s="687" t="s">
        <v>829</v>
      </c>
      <c r="F366" s="687"/>
      <c r="G366" s="687">
        <v>130</v>
      </c>
      <c r="H366" s="687" t="s">
        <v>761</v>
      </c>
      <c r="I366" s="687" t="s">
        <v>745</v>
      </c>
      <c r="J366" s="715">
        <v>1538</v>
      </c>
    </row>
    <row r="367" spans="1:10" s="693" customFormat="1" ht="15.75" x14ac:dyDescent="0.25">
      <c r="A367" s="691"/>
      <c r="B367" s="691"/>
      <c r="C367" s="691">
        <v>132</v>
      </c>
      <c r="D367" s="691"/>
      <c r="E367" s="691"/>
      <c r="F367" s="691"/>
      <c r="G367" s="691">
        <v>130</v>
      </c>
      <c r="H367" s="691"/>
      <c r="I367" s="691"/>
      <c r="J367" s="716">
        <v>2307</v>
      </c>
    </row>
    <row r="368" spans="1:10" ht="15.75" x14ac:dyDescent="0.25">
      <c r="A368" s="687"/>
      <c r="B368" s="688"/>
      <c r="C368" s="687">
        <v>132</v>
      </c>
      <c r="D368" s="687"/>
      <c r="E368" s="687" t="s">
        <v>829</v>
      </c>
      <c r="F368" s="687"/>
      <c r="G368" s="687">
        <v>150</v>
      </c>
      <c r="H368" s="687" t="s">
        <v>853</v>
      </c>
      <c r="I368" s="687" t="s">
        <v>745</v>
      </c>
      <c r="J368" s="715">
        <v>3905</v>
      </c>
    </row>
    <row r="369" spans="1:10" ht="15.75" x14ac:dyDescent="0.25">
      <c r="A369" s="687"/>
      <c r="B369" s="688"/>
      <c r="C369" s="687">
        <v>132</v>
      </c>
      <c r="D369" s="687"/>
      <c r="E369" s="687" t="s">
        <v>829</v>
      </c>
      <c r="F369" s="687"/>
      <c r="G369" s="687">
        <v>150</v>
      </c>
      <c r="H369" s="687" t="s">
        <v>854</v>
      </c>
      <c r="I369" s="687" t="s">
        <v>745</v>
      </c>
      <c r="J369" s="715">
        <v>1682</v>
      </c>
    </row>
    <row r="370" spans="1:10" ht="15.75" x14ac:dyDescent="0.25">
      <c r="A370" s="687"/>
      <c r="B370" s="688"/>
      <c r="C370" s="687">
        <v>132</v>
      </c>
      <c r="D370" s="687"/>
      <c r="E370" s="687" t="s">
        <v>829</v>
      </c>
      <c r="F370" s="687"/>
      <c r="G370" s="687">
        <v>150</v>
      </c>
      <c r="H370" s="687" t="s">
        <v>760</v>
      </c>
      <c r="I370" s="687" t="s">
        <v>745</v>
      </c>
      <c r="J370" s="715">
        <v>877</v>
      </c>
    </row>
    <row r="371" spans="1:10" ht="15.75" x14ac:dyDescent="0.25">
      <c r="A371" s="687"/>
      <c r="B371" s="688"/>
      <c r="C371" s="687">
        <v>132</v>
      </c>
      <c r="D371" s="687"/>
      <c r="E371" s="687" t="s">
        <v>829</v>
      </c>
      <c r="F371" s="687"/>
      <c r="G371" s="687">
        <v>150</v>
      </c>
      <c r="H371" s="687" t="s">
        <v>761</v>
      </c>
      <c r="I371" s="687" t="s">
        <v>745</v>
      </c>
      <c r="J371" s="715">
        <v>1753</v>
      </c>
    </row>
    <row r="372" spans="1:10" s="693" customFormat="1" ht="15.75" x14ac:dyDescent="0.25">
      <c r="A372" s="691"/>
      <c r="B372" s="691"/>
      <c r="C372" s="691">
        <v>132</v>
      </c>
      <c r="D372" s="691"/>
      <c r="E372" s="691"/>
      <c r="F372" s="691"/>
      <c r="G372" s="691">
        <v>150</v>
      </c>
      <c r="H372" s="691"/>
      <c r="I372" s="691"/>
      <c r="J372" s="716">
        <v>8217</v>
      </c>
    </row>
    <row r="373" spans="1:10" ht="15.75" x14ac:dyDescent="0.25">
      <c r="A373" s="687"/>
      <c r="B373" s="688"/>
      <c r="C373" s="687">
        <v>132</v>
      </c>
      <c r="D373" s="687"/>
      <c r="E373" s="687" t="s">
        <v>829</v>
      </c>
      <c r="F373" s="687"/>
      <c r="G373" s="687">
        <v>160</v>
      </c>
      <c r="H373" s="687" t="s">
        <v>760</v>
      </c>
      <c r="I373" s="687" t="s">
        <v>745</v>
      </c>
      <c r="J373" s="715">
        <v>822</v>
      </c>
    </row>
    <row r="374" spans="1:10" ht="15.75" x14ac:dyDescent="0.25">
      <c r="A374" s="687"/>
      <c r="B374" s="688"/>
      <c r="C374" s="687">
        <v>132</v>
      </c>
      <c r="D374" s="687"/>
      <c r="E374" s="687" t="s">
        <v>829</v>
      </c>
      <c r="F374" s="687"/>
      <c r="G374" s="687">
        <v>160</v>
      </c>
      <c r="H374" s="687" t="s">
        <v>761</v>
      </c>
      <c r="I374" s="687" t="s">
        <v>745</v>
      </c>
      <c r="J374" s="715">
        <v>1643</v>
      </c>
    </row>
    <row r="375" spans="1:10" s="693" customFormat="1" ht="15.75" x14ac:dyDescent="0.25">
      <c r="A375" s="691"/>
      <c r="B375" s="691"/>
      <c r="C375" s="691">
        <v>132</v>
      </c>
      <c r="D375" s="691"/>
      <c r="E375" s="691"/>
      <c r="F375" s="691"/>
      <c r="G375" s="691">
        <v>160</v>
      </c>
      <c r="H375" s="691"/>
      <c r="I375" s="691"/>
      <c r="J375" s="716">
        <v>2465</v>
      </c>
    </row>
    <row r="376" spans="1:10" ht="15.75" x14ac:dyDescent="0.25">
      <c r="A376" s="687"/>
      <c r="B376" s="688"/>
      <c r="C376" s="687">
        <v>132</v>
      </c>
      <c r="D376" s="687"/>
      <c r="E376" s="687" t="s">
        <v>829</v>
      </c>
      <c r="F376" s="687"/>
      <c r="G376" s="687">
        <v>190</v>
      </c>
      <c r="H376" s="687" t="s">
        <v>760</v>
      </c>
      <c r="I376" s="687" t="s">
        <v>745</v>
      </c>
      <c r="J376" s="715">
        <v>947</v>
      </c>
    </row>
    <row r="377" spans="1:10" ht="15.75" x14ac:dyDescent="0.25">
      <c r="A377" s="687"/>
      <c r="B377" s="688"/>
      <c r="C377" s="687">
        <v>132</v>
      </c>
      <c r="D377" s="687"/>
      <c r="E377" s="687" t="s">
        <v>829</v>
      </c>
      <c r="F377" s="687"/>
      <c r="G377" s="687">
        <v>190</v>
      </c>
      <c r="H377" s="687" t="s">
        <v>761</v>
      </c>
      <c r="I377" s="687" t="s">
        <v>745</v>
      </c>
      <c r="J377" s="715">
        <v>1893</v>
      </c>
    </row>
    <row r="378" spans="1:10" s="693" customFormat="1" ht="15.75" x14ac:dyDescent="0.25">
      <c r="A378" s="691"/>
      <c r="B378" s="691"/>
      <c r="C378" s="691">
        <v>132</v>
      </c>
      <c r="D378" s="691"/>
      <c r="E378" s="691"/>
      <c r="F378" s="691"/>
      <c r="G378" s="691">
        <v>190</v>
      </c>
      <c r="H378" s="691"/>
      <c r="I378" s="691"/>
      <c r="J378" s="716">
        <v>2840</v>
      </c>
    </row>
    <row r="379" spans="1:10" ht="15.75" x14ac:dyDescent="0.25">
      <c r="A379" s="687"/>
      <c r="B379" s="688"/>
      <c r="C379" s="687">
        <v>132</v>
      </c>
      <c r="D379" s="687"/>
      <c r="E379" s="687" t="s">
        <v>829</v>
      </c>
      <c r="F379" s="687"/>
      <c r="G379" s="687">
        <v>210</v>
      </c>
      <c r="H379" s="687" t="s">
        <v>760</v>
      </c>
      <c r="I379" s="687" t="s">
        <v>745</v>
      </c>
      <c r="J379" s="715">
        <v>3214</v>
      </c>
    </row>
    <row r="380" spans="1:10" ht="15.75" x14ac:dyDescent="0.25">
      <c r="A380" s="687"/>
      <c r="B380" s="688"/>
      <c r="C380" s="687">
        <v>132</v>
      </c>
      <c r="D380" s="687"/>
      <c r="E380" s="687" t="s">
        <v>829</v>
      </c>
      <c r="F380" s="687"/>
      <c r="G380" s="687">
        <v>210</v>
      </c>
      <c r="H380" s="687" t="s">
        <v>761</v>
      </c>
      <c r="I380" s="687" t="s">
        <v>745</v>
      </c>
      <c r="J380" s="715">
        <v>6428</v>
      </c>
    </row>
    <row r="381" spans="1:10" s="693" customFormat="1" ht="15.75" x14ac:dyDescent="0.25">
      <c r="A381" s="691"/>
      <c r="B381" s="691"/>
      <c r="C381" s="691">
        <v>132</v>
      </c>
      <c r="D381" s="691"/>
      <c r="E381" s="691"/>
      <c r="F381" s="691"/>
      <c r="G381" s="691">
        <v>210</v>
      </c>
      <c r="H381" s="691"/>
      <c r="I381" s="691"/>
      <c r="J381" s="716">
        <v>9642</v>
      </c>
    </row>
    <row r="382" spans="1:10" ht="15.75" x14ac:dyDescent="0.25">
      <c r="A382" s="687"/>
      <c r="B382" s="688"/>
      <c r="C382" s="687">
        <v>132</v>
      </c>
      <c r="D382" s="687"/>
      <c r="E382" s="687" t="s">
        <v>829</v>
      </c>
      <c r="F382" s="687"/>
      <c r="G382" s="687">
        <v>220</v>
      </c>
      <c r="H382" s="687" t="s">
        <v>853</v>
      </c>
      <c r="I382" s="687" t="s">
        <v>745</v>
      </c>
      <c r="J382" s="715">
        <v>3800</v>
      </c>
    </row>
    <row r="383" spans="1:10" ht="15.75" x14ac:dyDescent="0.25">
      <c r="A383" s="687"/>
      <c r="B383" s="688"/>
      <c r="C383" s="687">
        <v>132</v>
      </c>
      <c r="D383" s="687"/>
      <c r="E383" s="687" t="s">
        <v>829</v>
      </c>
      <c r="F383" s="687"/>
      <c r="G383" s="687">
        <v>220</v>
      </c>
      <c r="H383" s="687" t="s">
        <v>854</v>
      </c>
      <c r="I383" s="687" t="s">
        <v>745</v>
      </c>
      <c r="J383" s="715">
        <v>1525</v>
      </c>
    </row>
    <row r="384" spans="1:10" s="693" customFormat="1" ht="15.75" x14ac:dyDescent="0.25">
      <c r="A384" s="691"/>
      <c r="B384" s="691"/>
      <c r="C384" s="691">
        <v>132</v>
      </c>
      <c r="D384" s="691"/>
      <c r="E384" s="691"/>
      <c r="F384" s="691"/>
      <c r="G384" s="691">
        <v>220</v>
      </c>
      <c r="H384" s="691"/>
      <c r="I384" s="691"/>
      <c r="J384" s="716">
        <v>5325</v>
      </c>
    </row>
    <row r="385" spans="1:10" ht="15.75" x14ac:dyDescent="0.25">
      <c r="A385" s="687"/>
      <c r="B385" s="688"/>
      <c r="C385" s="687">
        <v>132</v>
      </c>
      <c r="D385" s="687"/>
      <c r="E385" s="687" t="s">
        <v>829</v>
      </c>
      <c r="F385" s="687"/>
      <c r="G385" s="687">
        <v>250</v>
      </c>
      <c r="H385" s="687" t="s">
        <v>853</v>
      </c>
      <c r="I385" s="687" t="s">
        <v>745</v>
      </c>
      <c r="J385" s="715">
        <v>4814</v>
      </c>
    </row>
    <row r="386" spans="1:10" ht="15.75" x14ac:dyDescent="0.25">
      <c r="A386" s="687"/>
      <c r="B386" s="688"/>
      <c r="C386" s="687">
        <v>132</v>
      </c>
      <c r="D386" s="687"/>
      <c r="E386" s="687" t="s">
        <v>829</v>
      </c>
      <c r="F386" s="687"/>
      <c r="G386" s="687">
        <v>250</v>
      </c>
      <c r="H386" s="687" t="s">
        <v>854</v>
      </c>
      <c r="I386" s="687" t="s">
        <v>745</v>
      </c>
      <c r="J386" s="715">
        <v>3092</v>
      </c>
    </row>
    <row r="387" spans="1:10" ht="15.75" x14ac:dyDescent="0.25">
      <c r="A387" s="687"/>
      <c r="B387" s="688"/>
      <c r="C387" s="687">
        <v>132</v>
      </c>
      <c r="D387" s="687"/>
      <c r="E387" s="687" t="s">
        <v>829</v>
      </c>
      <c r="F387" s="687"/>
      <c r="G387" s="687">
        <v>250</v>
      </c>
      <c r="H387" s="687" t="s">
        <v>760</v>
      </c>
      <c r="I387" s="687" t="s">
        <v>745</v>
      </c>
      <c r="J387" s="715">
        <v>2352</v>
      </c>
    </row>
    <row r="388" spans="1:10" ht="15.75" x14ac:dyDescent="0.25">
      <c r="A388" s="687"/>
      <c r="B388" s="688"/>
      <c r="C388" s="687">
        <v>132</v>
      </c>
      <c r="D388" s="687"/>
      <c r="E388" s="687" t="s">
        <v>829</v>
      </c>
      <c r="F388" s="687"/>
      <c r="G388" s="687">
        <v>250</v>
      </c>
      <c r="H388" s="687" t="s">
        <v>761</v>
      </c>
      <c r="I388" s="687" t="s">
        <v>745</v>
      </c>
      <c r="J388" s="715">
        <v>4703</v>
      </c>
    </row>
    <row r="389" spans="1:10" s="693" customFormat="1" ht="15.75" x14ac:dyDescent="0.25">
      <c r="A389" s="691"/>
      <c r="B389" s="691"/>
      <c r="C389" s="691">
        <v>132</v>
      </c>
      <c r="D389" s="691"/>
      <c r="E389" s="691"/>
      <c r="F389" s="691"/>
      <c r="G389" s="691">
        <v>250</v>
      </c>
      <c r="H389" s="691"/>
      <c r="I389" s="691"/>
      <c r="J389" s="716">
        <v>14961</v>
      </c>
    </row>
    <row r="390" spans="1:10" ht="15.75" x14ac:dyDescent="0.25">
      <c r="A390" s="687"/>
      <c r="B390" s="688"/>
      <c r="C390" s="687">
        <v>132</v>
      </c>
      <c r="D390" s="687"/>
      <c r="E390" s="687" t="s">
        <v>835</v>
      </c>
      <c r="F390" s="687"/>
      <c r="G390" s="687">
        <v>31</v>
      </c>
      <c r="H390" s="687" t="s">
        <v>760</v>
      </c>
      <c r="I390" s="687" t="s">
        <v>745</v>
      </c>
      <c r="J390" s="715">
        <v>-47887</v>
      </c>
    </row>
    <row r="391" spans="1:10" ht="15.75" x14ac:dyDescent="0.25">
      <c r="A391" s="687"/>
      <c r="B391" s="688"/>
      <c r="C391" s="687">
        <v>132</v>
      </c>
      <c r="D391" s="687"/>
      <c r="E391" s="687" t="s">
        <v>835</v>
      </c>
      <c r="F391" s="687"/>
      <c r="G391" s="687">
        <v>31</v>
      </c>
      <c r="H391" s="687" t="s">
        <v>761</v>
      </c>
      <c r="I391" s="687" t="s">
        <v>745</v>
      </c>
      <c r="J391" s="715">
        <v>-58671</v>
      </c>
    </row>
    <row r="392" spans="1:10" s="693" customFormat="1" ht="15.75" x14ac:dyDescent="0.25">
      <c r="A392" s="691"/>
      <c r="B392" s="691"/>
      <c r="C392" s="691">
        <v>132</v>
      </c>
      <c r="D392" s="691"/>
      <c r="E392" s="691"/>
      <c r="F392" s="691"/>
      <c r="G392" s="691">
        <v>31</v>
      </c>
      <c r="H392" s="691"/>
      <c r="I392" s="691"/>
      <c r="J392" s="716">
        <v>-106558</v>
      </c>
    </row>
    <row r="393" spans="1:10" ht="15.75" x14ac:dyDescent="0.25">
      <c r="A393" s="687"/>
      <c r="B393" s="688"/>
      <c r="C393" s="687">
        <v>132</v>
      </c>
      <c r="D393" s="687"/>
      <c r="E393" s="687" t="s">
        <v>829</v>
      </c>
      <c r="F393" s="687"/>
      <c r="G393" s="687">
        <v>320</v>
      </c>
      <c r="H393" s="687" t="s">
        <v>760</v>
      </c>
      <c r="I393" s="687" t="s">
        <v>745</v>
      </c>
      <c r="J393" s="715">
        <v>965</v>
      </c>
    </row>
    <row r="394" spans="1:10" ht="15.75" x14ac:dyDescent="0.25">
      <c r="A394" s="687"/>
      <c r="B394" s="688"/>
      <c r="C394" s="687">
        <v>132</v>
      </c>
      <c r="D394" s="687"/>
      <c r="E394" s="687" t="s">
        <v>829</v>
      </c>
      <c r="F394" s="687"/>
      <c r="G394" s="687">
        <v>320</v>
      </c>
      <c r="H394" s="687" t="s">
        <v>761</v>
      </c>
      <c r="I394" s="687" t="s">
        <v>745</v>
      </c>
      <c r="J394" s="715">
        <v>1930</v>
      </c>
    </row>
    <row r="395" spans="1:10" s="693" customFormat="1" ht="15.75" x14ac:dyDescent="0.25">
      <c r="A395" s="691"/>
      <c r="B395" s="691"/>
      <c r="C395" s="691">
        <v>132</v>
      </c>
      <c r="D395" s="691"/>
      <c r="E395" s="691"/>
      <c r="F395" s="691"/>
      <c r="G395" s="691">
        <v>320</v>
      </c>
      <c r="H395" s="691"/>
      <c r="I395" s="691"/>
      <c r="J395" s="716">
        <v>2895</v>
      </c>
    </row>
    <row r="396" spans="1:10" ht="15.75" x14ac:dyDescent="0.25">
      <c r="A396" s="687"/>
      <c r="B396" s="688"/>
      <c r="C396" s="687">
        <v>132</v>
      </c>
      <c r="D396" s="687"/>
      <c r="E396" s="687" t="s">
        <v>829</v>
      </c>
      <c r="F396" s="687"/>
      <c r="G396" s="687">
        <v>330</v>
      </c>
      <c r="H396" s="687" t="s">
        <v>760</v>
      </c>
      <c r="I396" s="687" t="s">
        <v>745</v>
      </c>
      <c r="J396" s="715">
        <v>840</v>
      </c>
    </row>
    <row r="397" spans="1:10" ht="15.75" x14ac:dyDescent="0.25">
      <c r="A397" s="687"/>
      <c r="B397" s="688"/>
      <c r="C397" s="687">
        <v>132</v>
      </c>
      <c r="D397" s="687"/>
      <c r="E397" s="687" t="s">
        <v>829</v>
      </c>
      <c r="F397" s="687"/>
      <c r="G397" s="687">
        <v>330</v>
      </c>
      <c r="H397" s="687" t="s">
        <v>761</v>
      </c>
      <c r="I397" s="687" t="s">
        <v>745</v>
      </c>
      <c r="J397" s="715">
        <v>1670</v>
      </c>
    </row>
    <row r="398" spans="1:10" s="693" customFormat="1" ht="15.75" x14ac:dyDescent="0.25">
      <c r="A398" s="691"/>
      <c r="B398" s="691"/>
      <c r="C398" s="691">
        <v>132</v>
      </c>
      <c r="D398" s="691"/>
      <c r="E398" s="691"/>
      <c r="F398" s="691"/>
      <c r="G398" s="691">
        <v>330</v>
      </c>
      <c r="H398" s="691"/>
      <c r="I398" s="691"/>
      <c r="J398" s="716">
        <v>2510</v>
      </c>
    </row>
    <row r="399" spans="1:10" ht="15.75" x14ac:dyDescent="0.25">
      <c r="A399" s="687"/>
      <c r="B399" s="688"/>
      <c r="C399" s="687">
        <v>132</v>
      </c>
      <c r="D399" s="687"/>
      <c r="E399" s="687" t="s">
        <v>829</v>
      </c>
      <c r="F399" s="687"/>
      <c r="G399" s="687">
        <v>340</v>
      </c>
      <c r="H399" s="687" t="s">
        <v>760</v>
      </c>
      <c r="I399" s="687" t="s">
        <v>745</v>
      </c>
      <c r="J399" s="715">
        <v>4096</v>
      </c>
    </row>
    <row r="400" spans="1:10" ht="15.75" x14ac:dyDescent="0.25">
      <c r="A400" s="687"/>
      <c r="B400" s="688"/>
      <c r="C400" s="687">
        <v>132</v>
      </c>
      <c r="D400" s="687"/>
      <c r="E400" s="687" t="s">
        <v>829</v>
      </c>
      <c r="F400" s="687"/>
      <c r="G400" s="687">
        <v>340</v>
      </c>
      <c r="H400" s="687" t="s">
        <v>761</v>
      </c>
      <c r="I400" s="687" t="s">
        <v>745</v>
      </c>
      <c r="J400" s="715">
        <v>8191</v>
      </c>
    </row>
    <row r="401" spans="1:10" s="693" customFormat="1" ht="15.75" x14ac:dyDescent="0.25">
      <c r="A401" s="691"/>
      <c r="B401" s="691"/>
      <c r="C401" s="691">
        <v>132</v>
      </c>
      <c r="D401" s="691"/>
      <c r="E401" s="691"/>
      <c r="F401" s="691"/>
      <c r="G401" s="691">
        <v>340</v>
      </c>
      <c r="H401" s="691"/>
      <c r="I401" s="691"/>
      <c r="J401" s="716">
        <v>12287</v>
      </c>
    </row>
    <row r="402" spans="1:10" ht="15.75" x14ac:dyDescent="0.25">
      <c r="A402" s="687"/>
      <c r="B402" s="688"/>
      <c r="C402" s="687">
        <v>132</v>
      </c>
      <c r="D402" s="687"/>
      <c r="E402" s="687" t="s">
        <v>829</v>
      </c>
      <c r="F402" s="687"/>
      <c r="G402" s="687">
        <v>360</v>
      </c>
      <c r="H402" s="687" t="s">
        <v>760</v>
      </c>
      <c r="I402" s="687" t="s">
        <v>745</v>
      </c>
      <c r="J402" s="715">
        <v>984</v>
      </c>
    </row>
    <row r="403" spans="1:10" ht="15.75" x14ac:dyDescent="0.25">
      <c r="A403" s="687"/>
      <c r="B403" s="688"/>
      <c r="C403" s="687">
        <v>132</v>
      </c>
      <c r="D403" s="687"/>
      <c r="E403" s="687" t="s">
        <v>829</v>
      </c>
      <c r="F403" s="687"/>
      <c r="G403" s="687">
        <v>360</v>
      </c>
      <c r="H403" s="687" t="s">
        <v>761</v>
      </c>
      <c r="I403" s="687" t="s">
        <v>745</v>
      </c>
      <c r="J403" s="715">
        <v>1967</v>
      </c>
    </row>
    <row r="404" spans="1:10" s="693" customFormat="1" ht="15.75" x14ac:dyDescent="0.25">
      <c r="A404" s="691"/>
      <c r="B404" s="691"/>
      <c r="C404" s="691">
        <v>132</v>
      </c>
      <c r="D404" s="691"/>
      <c r="E404" s="691"/>
      <c r="F404" s="691"/>
      <c r="G404" s="691">
        <v>360</v>
      </c>
      <c r="H404" s="691"/>
      <c r="I404" s="691"/>
      <c r="J404" s="716">
        <v>2951</v>
      </c>
    </row>
    <row r="405" spans="1:10" ht="15.75" x14ac:dyDescent="0.25">
      <c r="A405" s="687"/>
      <c r="B405" s="688"/>
      <c r="C405" s="687">
        <v>132</v>
      </c>
      <c r="D405" s="687"/>
      <c r="E405" s="687" t="s">
        <v>829</v>
      </c>
      <c r="F405" s="687"/>
      <c r="G405" s="687">
        <v>370</v>
      </c>
      <c r="H405" s="687" t="s">
        <v>853</v>
      </c>
      <c r="I405" s="687" t="s">
        <v>745</v>
      </c>
      <c r="J405" s="715">
        <v>1416</v>
      </c>
    </row>
    <row r="406" spans="1:10" ht="15.75" x14ac:dyDescent="0.25">
      <c r="A406" s="687"/>
      <c r="B406" s="688"/>
      <c r="C406" s="687">
        <v>132</v>
      </c>
      <c r="D406" s="687"/>
      <c r="E406" s="687" t="s">
        <v>829</v>
      </c>
      <c r="F406" s="687"/>
      <c r="G406" s="687">
        <v>370</v>
      </c>
      <c r="H406" s="687" t="s">
        <v>854</v>
      </c>
      <c r="I406" s="687" t="s">
        <v>745</v>
      </c>
      <c r="J406" s="715">
        <v>567</v>
      </c>
    </row>
    <row r="407" spans="1:10" ht="15.75" x14ac:dyDescent="0.25">
      <c r="A407" s="687"/>
      <c r="B407" s="688"/>
      <c r="C407" s="687">
        <v>132</v>
      </c>
      <c r="D407" s="687"/>
      <c r="E407" s="687" t="s">
        <v>835</v>
      </c>
      <c r="F407" s="687"/>
      <c r="G407" s="687">
        <v>370</v>
      </c>
      <c r="H407" s="687" t="s">
        <v>744</v>
      </c>
      <c r="I407" s="687" t="s">
        <v>745</v>
      </c>
      <c r="J407" s="715">
        <v>-2000</v>
      </c>
    </row>
    <row r="408" spans="1:10" ht="15.75" x14ac:dyDescent="0.25">
      <c r="A408" s="687"/>
      <c r="B408" s="688"/>
      <c r="C408" s="687">
        <v>132</v>
      </c>
      <c r="D408" s="687"/>
      <c r="E408" s="687" t="s">
        <v>829</v>
      </c>
      <c r="F408" s="687"/>
      <c r="G408" s="687">
        <v>370</v>
      </c>
      <c r="H408" s="687" t="s">
        <v>747</v>
      </c>
      <c r="I408" s="687" t="s">
        <v>745</v>
      </c>
      <c r="J408" s="715">
        <v>2000</v>
      </c>
    </row>
    <row r="409" spans="1:10" s="693" customFormat="1" ht="15.75" x14ac:dyDescent="0.25">
      <c r="A409" s="691"/>
      <c r="B409" s="691"/>
      <c r="C409" s="691">
        <v>132</v>
      </c>
      <c r="D409" s="691"/>
      <c r="E409" s="691"/>
      <c r="F409" s="691"/>
      <c r="G409" s="691">
        <v>370</v>
      </c>
      <c r="H409" s="691"/>
      <c r="I409" s="691"/>
      <c r="J409" s="716">
        <v>1983</v>
      </c>
    </row>
    <row r="410" spans="1:10" ht="15.75" x14ac:dyDescent="0.25">
      <c r="A410" s="687"/>
      <c r="B410" s="688"/>
      <c r="C410" s="687">
        <v>132</v>
      </c>
      <c r="D410" s="687"/>
      <c r="E410" s="687" t="s">
        <v>829</v>
      </c>
      <c r="F410" s="687"/>
      <c r="G410" s="687">
        <v>380</v>
      </c>
      <c r="H410" s="687" t="s">
        <v>853</v>
      </c>
      <c r="I410" s="687" t="s">
        <v>745</v>
      </c>
      <c r="J410" s="715">
        <v>4722</v>
      </c>
    </row>
    <row r="411" spans="1:10" ht="15.75" x14ac:dyDescent="0.25">
      <c r="A411" s="687"/>
      <c r="B411" s="688"/>
      <c r="C411" s="687">
        <v>132</v>
      </c>
      <c r="D411" s="687"/>
      <c r="E411" s="687" t="s">
        <v>829</v>
      </c>
      <c r="F411" s="687"/>
      <c r="G411" s="687">
        <v>380</v>
      </c>
      <c r="H411" s="687" t="s">
        <v>854</v>
      </c>
      <c r="I411" s="687" t="s">
        <v>745</v>
      </c>
      <c r="J411" s="715">
        <v>2728</v>
      </c>
    </row>
    <row r="412" spans="1:10" s="693" customFormat="1" ht="18.75" x14ac:dyDescent="0.35">
      <c r="A412" s="703" t="s">
        <v>861</v>
      </c>
      <c r="B412" s="706"/>
      <c r="C412" s="706">
        <v>132</v>
      </c>
      <c r="D412" s="706"/>
      <c r="E412" s="706"/>
      <c r="F412" s="706"/>
      <c r="G412" s="706">
        <v>380</v>
      </c>
      <c r="H412" s="706"/>
      <c r="I412" s="706"/>
      <c r="J412" s="717">
        <v>7450</v>
      </c>
    </row>
    <row r="413" spans="1:10" x14ac:dyDescent="0.2">
      <c r="A413" s="709"/>
      <c r="B413" s="709"/>
      <c r="C413" s="709"/>
      <c r="D413" s="709"/>
      <c r="E413" s="709"/>
      <c r="F413" s="709"/>
      <c r="G413" s="709"/>
      <c r="H413" s="709"/>
      <c r="I413" s="709"/>
      <c r="J413" s="718"/>
    </row>
    <row r="414" spans="1:10" ht="15.75" x14ac:dyDescent="0.25">
      <c r="A414" s="687">
        <v>250</v>
      </c>
      <c r="B414" s="688">
        <v>43214</v>
      </c>
      <c r="C414" s="687">
        <v>132</v>
      </c>
      <c r="D414" s="687" t="s">
        <v>862</v>
      </c>
      <c r="E414" s="687" t="s">
        <v>829</v>
      </c>
      <c r="F414" s="689" t="s">
        <v>743</v>
      </c>
      <c r="G414" s="687">
        <v>50</v>
      </c>
      <c r="H414" s="687" t="s">
        <v>748</v>
      </c>
      <c r="I414" s="687" t="s">
        <v>745</v>
      </c>
      <c r="J414" s="715">
        <v>5320</v>
      </c>
    </row>
    <row r="415" spans="1:10" ht="15.75" x14ac:dyDescent="0.25">
      <c r="A415" s="687"/>
      <c r="B415" s="688"/>
      <c r="C415" s="687">
        <v>132</v>
      </c>
      <c r="D415" s="687"/>
      <c r="E415" s="687" t="s">
        <v>829</v>
      </c>
      <c r="F415" s="689" t="s">
        <v>746</v>
      </c>
      <c r="G415" s="687">
        <v>50</v>
      </c>
      <c r="H415" s="687" t="s">
        <v>751</v>
      </c>
      <c r="I415" s="687" t="s">
        <v>745</v>
      </c>
      <c r="J415" s="715">
        <v>2022</v>
      </c>
    </row>
    <row r="416" spans="1:10" s="693" customFormat="1" ht="15.75" x14ac:dyDescent="0.25">
      <c r="A416" s="691"/>
      <c r="B416" s="691"/>
      <c r="C416" s="691">
        <v>132</v>
      </c>
      <c r="D416" s="691"/>
      <c r="E416" s="691"/>
      <c r="F416" s="691"/>
      <c r="G416" s="691">
        <v>50</v>
      </c>
      <c r="H416" s="691"/>
      <c r="I416" s="691"/>
      <c r="J416" s="716">
        <v>7342</v>
      </c>
    </row>
    <row r="417" spans="1:10" ht="15.75" x14ac:dyDescent="0.25">
      <c r="A417" s="687"/>
      <c r="B417" s="688"/>
      <c r="C417" s="687">
        <v>132</v>
      </c>
      <c r="D417" s="687"/>
      <c r="E417" s="687" t="s">
        <v>835</v>
      </c>
      <c r="F417" s="687"/>
      <c r="G417" s="687">
        <v>31</v>
      </c>
      <c r="H417" s="687" t="s">
        <v>748</v>
      </c>
      <c r="I417" s="687" t="s">
        <v>745</v>
      </c>
      <c r="J417" s="715">
        <v>-5320</v>
      </c>
    </row>
    <row r="418" spans="1:10" ht="15.75" x14ac:dyDescent="0.25">
      <c r="A418" s="687"/>
      <c r="B418" s="688"/>
      <c r="C418" s="687">
        <v>132</v>
      </c>
      <c r="D418" s="687"/>
      <c r="E418" s="687" t="s">
        <v>835</v>
      </c>
      <c r="F418" s="687"/>
      <c r="G418" s="687">
        <v>31</v>
      </c>
      <c r="H418" s="687" t="s">
        <v>751</v>
      </c>
      <c r="I418" s="687" t="s">
        <v>745</v>
      </c>
      <c r="J418" s="715">
        <v>-2022</v>
      </c>
    </row>
    <row r="419" spans="1:10" s="693" customFormat="1" ht="18.75" x14ac:dyDescent="0.35">
      <c r="A419" s="703" t="s">
        <v>863</v>
      </c>
      <c r="B419" s="706"/>
      <c r="C419" s="706">
        <v>132</v>
      </c>
      <c r="D419" s="706"/>
      <c r="E419" s="706"/>
      <c r="F419" s="706"/>
      <c r="G419" s="706">
        <v>31</v>
      </c>
      <c r="H419" s="706"/>
      <c r="I419" s="706"/>
      <c r="J419" s="717">
        <v>-7342</v>
      </c>
    </row>
    <row r="420" spans="1:10" x14ac:dyDescent="0.2">
      <c r="A420" s="709"/>
      <c r="B420" s="709"/>
      <c r="C420" s="709"/>
      <c r="D420" s="709"/>
      <c r="E420" s="709"/>
      <c r="F420" s="709"/>
      <c r="G420" s="709"/>
      <c r="H420" s="709"/>
      <c r="I420" s="709"/>
      <c r="J420" s="718"/>
    </row>
    <row r="421" spans="1:10" ht="15.75" x14ac:dyDescent="0.25">
      <c r="A421" s="687">
        <v>251</v>
      </c>
      <c r="B421" s="688">
        <v>43214</v>
      </c>
      <c r="C421" s="687">
        <v>132</v>
      </c>
      <c r="D421" s="687" t="s">
        <v>864</v>
      </c>
      <c r="E421" s="687" t="s">
        <v>835</v>
      </c>
      <c r="F421" s="689" t="s">
        <v>743</v>
      </c>
      <c r="G421" s="687">
        <v>390</v>
      </c>
      <c r="H421" s="687" t="s">
        <v>744</v>
      </c>
      <c r="I421" s="687" t="s">
        <v>745</v>
      </c>
      <c r="J421" s="715">
        <v>-1500</v>
      </c>
    </row>
    <row r="422" spans="1:10" ht="15.75" x14ac:dyDescent="0.25">
      <c r="A422" s="687"/>
      <c r="B422" s="688"/>
      <c r="C422" s="687">
        <v>132</v>
      </c>
      <c r="D422" s="687"/>
      <c r="E422" s="687" t="s">
        <v>829</v>
      </c>
      <c r="F422" s="689" t="s">
        <v>746</v>
      </c>
      <c r="G422" s="687">
        <v>390</v>
      </c>
      <c r="H422" s="687" t="s">
        <v>747</v>
      </c>
      <c r="I422" s="687" t="s">
        <v>745</v>
      </c>
      <c r="J422" s="715">
        <v>1500</v>
      </c>
    </row>
    <row r="423" spans="1:10" s="693" customFormat="1" ht="18.75" x14ac:dyDescent="0.35">
      <c r="A423" s="703" t="s">
        <v>865</v>
      </c>
      <c r="B423" s="706"/>
      <c r="C423" s="706">
        <v>132</v>
      </c>
      <c r="D423" s="706"/>
      <c r="E423" s="706"/>
      <c r="F423" s="706"/>
      <c r="G423" s="706">
        <v>390</v>
      </c>
      <c r="H423" s="706"/>
      <c r="I423" s="706"/>
      <c r="J423" s="717">
        <v>0</v>
      </c>
    </row>
    <row r="424" spans="1:10" x14ac:dyDescent="0.2">
      <c r="A424" s="709"/>
      <c r="B424" s="709"/>
      <c r="C424" s="709"/>
      <c r="D424" s="709"/>
      <c r="E424" s="709"/>
      <c r="F424" s="709"/>
      <c r="G424" s="709"/>
      <c r="H424" s="709"/>
      <c r="I424" s="709"/>
      <c r="J424" s="718"/>
    </row>
    <row r="425" spans="1:10" ht="15.75" x14ac:dyDescent="0.25">
      <c r="A425" s="687">
        <v>254</v>
      </c>
      <c r="B425" s="688">
        <v>43216</v>
      </c>
      <c r="C425" s="687">
        <v>132</v>
      </c>
      <c r="D425" s="687" t="s">
        <v>866</v>
      </c>
      <c r="E425" s="687" t="s">
        <v>835</v>
      </c>
      <c r="F425" s="689" t="s">
        <v>743</v>
      </c>
      <c r="G425" s="687">
        <v>31</v>
      </c>
      <c r="H425" s="687" t="s">
        <v>755</v>
      </c>
      <c r="I425" s="687" t="s">
        <v>745</v>
      </c>
      <c r="J425" s="715">
        <v>-5622</v>
      </c>
    </row>
    <row r="426" spans="1:10" ht="15.75" x14ac:dyDescent="0.25">
      <c r="A426" s="687"/>
      <c r="B426" s="688"/>
      <c r="C426" s="687">
        <v>132</v>
      </c>
      <c r="D426" s="687"/>
      <c r="E426" s="687" t="s">
        <v>829</v>
      </c>
      <c r="F426" s="689" t="s">
        <v>746</v>
      </c>
      <c r="G426" s="687">
        <v>31</v>
      </c>
      <c r="H426" s="687" t="s">
        <v>839</v>
      </c>
      <c r="I426" s="687" t="s">
        <v>745</v>
      </c>
      <c r="J426" s="715">
        <v>5622</v>
      </c>
    </row>
    <row r="427" spans="1:10" s="693" customFormat="1" ht="19.5" thickBot="1" x14ac:dyDescent="0.4">
      <c r="A427" s="719" t="s">
        <v>867</v>
      </c>
      <c r="B427" s="720"/>
      <c r="C427" s="720">
        <v>132</v>
      </c>
      <c r="D427" s="720"/>
      <c r="E427" s="720"/>
      <c r="F427" s="720"/>
      <c r="G427" s="720">
        <v>31</v>
      </c>
      <c r="H427" s="720"/>
      <c r="I427" s="720"/>
      <c r="J427" s="721">
        <v>0</v>
      </c>
    </row>
  </sheetData>
  <printOptions horizontalCentered="1"/>
  <pageMargins left="0" right="0" top="0.39370078740157483" bottom="0.39370078740157483" header="0" footer="0"/>
  <pageSetup paperSize="9" scale="64" fitToHeight="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7" sqref="P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4"/>
  <sheetViews>
    <sheetView workbookViewId="0">
      <selection activeCell="M8" sqref="M8"/>
    </sheetView>
  </sheetViews>
  <sheetFormatPr defaultRowHeight="14.25" customHeight="1" x14ac:dyDescent="0.25"/>
  <cols>
    <col min="1" max="1" width="7" style="2" customWidth="1"/>
    <col min="2" max="2" width="78.5703125" style="2" customWidth="1"/>
    <col min="3" max="6" width="11.7109375" style="2" customWidth="1"/>
    <col min="7" max="7" width="14.7109375" style="2" customWidth="1"/>
    <col min="8" max="16384" width="9.140625" style="2"/>
  </cols>
  <sheetData>
    <row r="3" spans="1:8" ht="14.25" customHeight="1" x14ac:dyDescent="0.25">
      <c r="A3" s="2" t="s">
        <v>99</v>
      </c>
    </row>
    <row r="4" spans="1:8" ht="14.25" customHeight="1" x14ac:dyDescent="0.25">
      <c r="G4" s="3" t="s">
        <v>3</v>
      </c>
    </row>
    <row r="5" spans="1:8" ht="33.75" customHeight="1" x14ac:dyDescent="0.25">
      <c r="A5" s="4" t="s">
        <v>57</v>
      </c>
      <c r="B5" s="5" t="s">
        <v>1</v>
      </c>
      <c r="C5" s="6" t="s">
        <v>71</v>
      </c>
      <c r="D5" s="6" t="s">
        <v>72</v>
      </c>
      <c r="E5" s="6" t="s">
        <v>93</v>
      </c>
      <c r="F5" s="6" t="s">
        <v>158</v>
      </c>
      <c r="G5" s="6" t="s">
        <v>160</v>
      </c>
    </row>
    <row r="6" spans="1:8" ht="18.75" customHeight="1" x14ac:dyDescent="0.25">
      <c r="A6" s="7"/>
      <c r="B6" s="8" t="s">
        <v>82</v>
      </c>
      <c r="C6" s="9">
        <f>+C9+C10+C11+C12+C13+C14+C15+C16+C17+C18+C19+C20</f>
        <v>669182</v>
      </c>
      <c r="D6" s="9">
        <f t="shared" ref="D6" si="0">+D9+D10+D11+D12+D13+D14+D15+D16+D17+D18+D19+D20</f>
        <v>659763</v>
      </c>
      <c r="E6" s="9">
        <f>+E9+E10+E11+E12+E13+E14+E15+E16+E17+E18+E19+E20</f>
        <v>652864</v>
      </c>
      <c r="F6" s="9">
        <f>+F9+F10+F11+F12+F13+F14+F15+F16+F17+F18+F19+F20</f>
        <v>684838</v>
      </c>
      <c r="G6" s="9">
        <f>+G9+G10+G11+G12+G13+G14+G15+G16+G17+G18+G19+G20</f>
        <v>2666647</v>
      </c>
    </row>
    <row r="7" spans="1:8" ht="18.75" customHeight="1" x14ac:dyDescent="0.25">
      <c r="A7" s="10"/>
      <c r="B7" s="8" t="s">
        <v>83</v>
      </c>
      <c r="C7" s="9">
        <f>+C9+C10+C11+C14+C15+C16+C18+C19+C20</f>
        <v>620092</v>
      </c>
      <c r="D7" s="9">
        <f>+D9+D10+D11+D14+D15+D16+D18+D19+D20</f>
        <v>642968</v>
      </c>
      <c r="E7" s="9">
        <f>+E9+E10+E11+E14+E15+E16+E18+E19+E20</f>
        <v>635723</v>
      </c>
      <c r="F7" s="9">
        <f>+F9+F10+F11+F14+F15+F16+F18+F19+F20</f>
        <v>664555</v>
      </c>
      <c r="G7" s="9">
        <f>SUM(C7:E7)</f>
        <v>1898783</v>
      </c>
      <c r="H7" s="11"/>
    </row>
    <row r="8" spans="1:8" ht="18.75" customHeight="1" x14ac:dyDescent="0.25">
      <c r="A8" s="10"/>
      <c r="B8" s="12" t="s">
        <v>70</v>
      </c>
      <c r="C8" s="13">
        <f>+C9+C10+C11+C12+C13+C14+C18</f>
        <v>663548</v>
      </c>
      <c r="D8" s="13">
        <f t="shared" ref="D8" si="1">+D9+D10+D11+D12+D13+D14+D18</f>
        <v>632377</v>
      </c>
      <c r="E8" s="13">
        <f>+E9+E10+E11+E12+E13+E14+E18</f>
        <v>626065</v>
      </c>
      <c r="F8" s="13">
        <f>+F9+F10+F11+F12+F13+F14+F18</f>
        <v>668831</v>
      </c>
      <c r="G8" s="13">
        <f>SUM(C8:E8)</f>
        <v>1921990</v>
      </c>
    </row>
    <row r="9" spans="1:8" ht="18.75" customHeight="1" x14ac:dyDescent="0.25">
      <c r="A9" s="5" t="s">
        <v>58</v>
      </c>
      <c r="B9" s="14" t="s">
        <v>59</v>
      </c>
      <c r="C9" s="9">
        <v>585919</v>
      </c>
      <c r="D9" s="9">
        <v>587552</v>
      </c>
      <c r="E9" s="9">
        <v>579444</v>
      </c>
      <c r="F9" s="9">
        <v>622483</v>
      </c>
      <c r="G9" s="9">
        <f>SUM(C9:F9)</f>
        <v>2375398</v>
      </c>
      <c r="H9" s="11"/>
    </row>
    <row r="10" spans="1:8" ht="18.75" customHeight="1" x14ac:dyDescent="0.25">
      <c r="A10" s="5" t="s">
        <v>60</v>
      </c>
      <c r="B10" s="14" t="s">
        <v>61</v>
      </c>
      <c r="C10" s="9">
        <v>28164</v>
      </c>
      <c r="D10" s="9">
        <v>28564</v>
      </c>
      <c r="E10" s="9">
        <v>29399</v>
      </c>
      <c r="F10" s="9">
        <v>29306</v>
      </c>
      <c r="G10" s="9">
        <f t="shared" ref="G10:G20" si="2">SUM(C10:F10)</f>
        <v>115433</v>
      </c>
      <c r="H10" s="11"/>
    </row>
    <row r="11" spans="1:8" ht="18.75" customHeight="1" x14ac:dyDescent="0.25">
      <c r="A11" s="5" t="s">
        <v>62</v>
      </c>
      <c r="B11" s="14" t="s">
        <v>63</v>
      </c>
      <c r="C11" s="9">
        <v>857</v>
      </c>
      <c r="D11" s="9">
        <v>862</v>
      </c>
      <c r="E11" s="9">
        <v>901</v>
      </c>
      <c r="F11" s="9">
        <v>919</v>
      </c>
      <c r="G11" s="9">
        <f t="shared" si="2"/>
        <v>3539</v>
      </c>
      <c r="H11" s="11"/>
    </row>
    <row r="12" spans="1:8" ht="18.75" customHeight="1" x14ac:dyDescent="0.25">
      <c r="A12" s="5" t="s">
        <v>73</v>
      </c>
      <c r="B12" s="14" t="s">
        <v>81</v>
      </c>
      <c r="C12" s="9">
        <v>1575</v>
      </c>
      <c r="D12" s="9">
        <v>1294</v>
      </c>
      <c r="E12" s="9">
        <v>1221</v>
      </c>
      <c r="F12" s="9">
        <v>1228</v>
      </c>
      <c r="G12" s="9">
        <f t="shared" si="2"/>
        <v>5318</v>
      </c>
      <c r="H12" s="11"/>
    </row>
    <row r="13" spans="1:8" ht="18.75" customHeight="1" x14ac:dyDescent="0.25">
      <c r="A13" s="5" t="s">
        <v>74</v>
      </c>
      <c r="B13" s="14" t="s">
        <v>64</v>
      </c>
      <c r="C13" s="9">
        <v>46524</v>
      </c>
      <c r="D13" s="9">
        <v>13763</v>
      </c>
      <c r="E13" s="9">
        <v>14743</v>
      </c>
      <c r="F13" s="9">
        <v>14514</v>
      </c>
      <c r="G13" s="9">
        <f t="shared" si="2"/>
        <v>89544</v>
      </c>
      <c r="H13" s="11"/>
    </row>
    <row r="14" spans="1:8" ht="18.75" customHeight="1" x14ac:dyDescent="0.25">
      <c r="A14" s="5" t="s">
        <v>75</v>
      </c>
      <c r="B14" s="14" t="s">
        <v>65</v>
      </c>
      <c r="C14" s="9">
        <v>359</v>
      </c>
      <c r="D14" s="9">
        <v>224</v>
      </c>
      <c r="E14" s="9">
        <v>223</v>
      </c>
      <c r="F14" s="9">
        <v>254</v>
      </c>
      <c r="G14" s="9">
        <f t="shared" si="2"/>
        <v>1060</v>
      </c>
      <c r="H14" s="11"/>
    </row>
    <row r="15" spans="1:8" ht="18.75" customHeight="1" x14ac:dyDescent="0.25">
      <c r="A15" s="5" t="s">
        <v>76</v>
      </c>
      <c r="B15" s="14" t="s">
        <v>66</v>
      </c>
      <c r="C15" s="9">
        <v>4384</v>
      </c>
      <c r="D15" s="9">
        <v>25362</v>
      </c>
      <c r="E15" s="9">
        <v>25361</v>
      </c>
      <c r="F15" s="9">
        <v>11198</v>
      </c>
      <c r="G15" s="9">
        <f t="shared" si="2"/>
        <v>66305</v>
      </c>
      <c r="H15" s="11"/>
    </row>
    <row r="16" spans="1:8" ht="18.75" customHeight="1" x14ac:dyDescent="0.25">
      <c r="A16" s="5" t="s">
        <v>77</v>
      </c>
      <c r="B16" s="15" t="s">
        <v>67</v>
      </c>
      <c r="C16" s="9">
        <v>255</v>
      </c>
      <c r="D16" s="9">
        <v>279</v>
      </c>
      <c r="E16" s="9">
        <v>257</v>
      </c>
      <c r="F16" s="9">
        <v>265</v>
      </c>
      <c r="G16" s="9">
        <f t="shared" si="2"/>
        <v>1056</v>
      </c>
      <c r="H16" s="11"/>
    </row>
    <row r="17" spans="1:8" ht="18.75" customHeight="1" x14ac:dyDescent="0.25">
      <c r="A17" s="5" t="s">
        <v>78</v>
      </c>
      <c r="B17" s="14" t="s">
        <v>84</v>
      </c>
      <c r="C17" s="9">
        <v>991</v>
      </c>
      <c r="D17" s="9">
        <v>1738</v>
      </c>
      <c r="E17" s="9">
        <v>1177</v>
      </c>
      <c r="F17" s="9">
        <v>4541</v>
      </c>
      <c r="G17" s="9">
        <f t="shared" si="2"/>
        <v>8447</v>
      </c>
      <c r="H17" s="11"/>
    </row>
    <row r="18" spans="1:8" ht="18.75" customHeight="1" x14ac:dyDescent="0.25">
      <c r="A18" s="5" t="s">
        <v>79</v>
      </c>
      <c r="B18" s="14" t="s">
        <v>68</v>
      </c>
      <c r="C18" s="9">
        <v>150</v>
      </c>
      <c r="D18" s="9">
        <v>118</v>
      </c>
      <c r="E18" s="9">
        <v>134</v>
      </c>
      <c r="F18" s="9">
        <v>127</v>
      </c>
      <c r="G18" s="9">
        <f t="shared" si="2"/>
        <v>529</v>
      </c>
      <c r="H18" s="11"/>
    </row>
    <row r="19" spans="1:8" ht="18.75" customHeight="1" x14ac:dyDescent="0.25">
      <c r="A19" s="5" t="s">
        <v>80</v>
      </c>
      <c r="B19" s="14" t="s">
        <v>69</v>
      </c>
      <c r="C19" s="9">
        <v>4</v>
      </c>
      <c r="D19" s="9">
        <v>4</v>
      </c>
      <c r="E19" s="9">
        <v>4</v>
      </c>
      <c r="F19" s="9">
        <v>3</v>
      </c>
      <c r="G19" s="9">
        <f t="shared" si="2"/>
        <v>15</v>
      </c>
      <c r="H19" s="11"/>
    </row>
    <row r="20" spans="1:8" ht="20.25" customHeight="1" x14ac:dyDescent="0.25">
      <c r="A20" s="5">
        <v>12</v>
      </c>
      <c r="B20" s="98" t="s">
        <v>152</v>
      </c>
      <c r="C20" s="16">
        <v>0</v>
      </c>
      <c r="D20" s="16">
        <v>3</v>
      </c>
      <c r="E20" s="16">
        <v>0</v>
      </c>
      <c r="F20" s="16">
        <v>0</v>
      </c>
      <c r="G20" s="9">
        <f t="shared" si="2"/>
        <v>3</v>
      </c>
    </row>
    <row r="21" spans="1:8" ht="14.25" customHeight="1" x14ac:dyDescent="0.25">
      <c r="B21" s="17"/>
      <c r="C21" s="11"/>
      <c r="D21" s="11"/>
      <c r="E21" s="11"/>
      <c r="F21" s="11"/>
      <c r="G21" s="11"/>
    </row>
    <row r="22" spans="1:8" ht="14.25" customHeight="1" x14ac:dyDescent="0.25">
      <c r="B22" s="17"/>
      <c r="D22" s="11"/>
      <c r="E22" s="11"/>
      <c r="F22" s="11"/>
      <c r="G22" s="11"/>
    </row>
    <row r="23" spans="1:8" ht="14.25" customHeight="1" x14ac:dyDescent="0.25">
      <c r="C23" s="11"/>
      <c r="D23" s="11"/>
      <c r="E23" s="11"/>
      <c r="F23" s="11"/>
      <c r="G23" s="11"/>
    </row>
    <row r="24" spans="1:8" ht="14.25" customHeight="1" x14ac:dyDescent="0.25">
      <c r="C24" s="11"/>
      <c r="D24" s="11"/>
      <c r="E24" s="11"/>
      <c r="F24" s="11"/>
      <c r="G24" s="11"/>
    </row>
    <row r="25" spans="1:8" ht="14.25" customHeight="1" x14ac:dyDescent="0.25">
      <c r="C25" s="11"/>
      <c r="G25" s="11"/>
    </row>
    <row r="26" spans="1:8" ht="14.25" customHeight="1" x14ac:dyDescent="0.25">
      <c r="C26" s="11"/>
      <c r="D26" s="11"/>
      <c r="E26" s="11"/>
      <c r="F26" s="11"/>
      <c r="G26" s="11"/>
    </row>
    <row r="27" spans="1:8" ht="14.25" customHeight="1" x14ac:dyDescent="0.25">
      <c r="C27" s="11"/>
      <c r="D27" s="11"/>
      <c r="E27" s="11"/>
      <c r="F27" s="11"/>
      <c r="G27" s="11"/>
    </row>
    <row r="28" spans="1:8" ht="14.25" customHeight="1" x14ac:dyDescent="0.25">
      <c r="C28" s="11"/>
      <c r="D28" s="11"/>
      <c r="E28" s="11"/>
      <c r="F28" s="11"/>
      <c r="G28" s="11"/>
    </row>
    <row r="29" spans="1:8" ht="14.25" customHeight="1" x14ac:dyDescent="0.25">
      <c r="G29" s="11"/>
    </row>
    <row r="30" spans="1:8" ht="14.25" customHeight="1" x14ac:dyDescent="0.25">
      <c r="G30" s="11"/>
    </row>
    <row r="31" spans="1:8" ht="14.25" customHeight="1" x14ac:dyDescent="0.25">
      <c r="G31" s="11"/>
    </row>
    <row r="32" spans="1:8" ht="14.25" customHeight="1" x14ac:dyDescent="0.25">
      <c r="G32" s="11"/>
    </row>
    <row r="33" spans="7:7" ht="14.25" customHeight="1" x14ac:dyDescent="0.25">
      <c r="G33" s="11"/>
    </row>
    <row r="34" spans="7:7" ht="14.25" customHeight="1" x14ac:dyDescent="0.25">
      <c r="G34" s="11"/>
    </row>
  </sheetData>
  <phoneticPr fontId="28" type="noConversion"/>
  <printOptions horizontalCentered="1"/>
  <pageMargins left="0.51181102362204722" right="0.59055118110236227" top="0.43307086614173229" bottom="0.51181102362204722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"/>
  <sheetViews>
    <sheetView workbookViewId="0">
      <selection activeCell="C36" sqref="C36"/>
    </sheetView>
  </sheetViews>
  <sheetFormatPr defaultRowHeight="15" x14ac:dyDescent="0.25"/>
  <cols>
    <col min="1" max="1" width="17.7109375" style="83" customWidth="1"/>
    <col min="2" max="2" width="19.42578125" style="83" customWidth="1"/>
    <col min="3" max="4" width="17.7109375" style="83" customWidth="1"/>
    <col min="5" max="5" width="19.42578125" style="83" customWidth="1"/>
    <col min="6" max="6" width="19.5703125" style="83" customWidth="1"/>
    <col min="7" max="7" width="11.42578125" style="83" customWidth="1"/>
    <col min="8" max="8" width="17.7109375" style="83" customWidth="1"/>
    <col min="9" max="16384" width="9.140625" style="83"/>
  </cols>
  <sheetData>
    <row r="1" spans="1:15" x14ac:dyDescent="0.25">
      <c r="A1" s="83" t="s">
        <v>153</v>
      </c>
    </row>
    <row r="3" spans="1:15" x14ac:dyDescent="0.25">
      <c r="B3" s="87"/>
      <c r="C3" s="87"/>
      <c r="D3" s="87"/>
      <c r="E3" s="87"/>
      <c r="F3" s="87"/>
      <c r="G3" s="87"/>
      <c r="J3" s="87"/>
      <c r="K3" s="87"/>
      <c r="L3" s="87"/>
      <c r="M3" s="87"/>
      <c r="N3" s="87"/>
      <c r="O3" s="87"/>
    </row>
    <row r="4" spans="1:15" ht="90" customHeight="1" x14ac:dyDescent="0.25">
      <c r="A4" s="96" t="s">
        <v>155</v>
      </c>
      <c r="B4" s="82" t="s">
        <v>103</v>
      </c>
      <c r="C4" s="94" t="s">
        <v>97</v>
      </c>
      <c r="D4" s="82" t="s">
        <v>104</v>
      </c>
      <c r="E4" s="95" t="s">
        <v>105</v>
      </c>
      <c r="F4" s="95" t="s">
        <v>95</v>
      </c>
      <c r="G4" s="82" t="s">
        <v>109</v>
      </c>
      <c r="J4" s="87"/>
      <c r="K4" s="87"/>
      <c r="L4" s="87"/>
      <c r="M4" s="87"/>
      <c r="N4" s="87"/>
      <c r="O4" s="87"/>
    </row>
    <row r="5" spans="1:15" x14ac:dyDescent="0.25">
      <c r="A5" s="97" t="s">
        <v>92</v>
      </c>
      <c r="B5" s="80">
        <v>38139</v>
      </c>
      <c r="C5" s="91">
        <v>37236</v>
      </c>
      <c r="D5" s="80">
        <v>26281</v>
      </c>
      <c r="E5" s="92">
        <v>26503444.59</v>
      </c>
      <c r="F5" s="113">
        <v>3694938.77</v>
      </c>
      <c r="G5" s="93">
        <v>13.941353009616474</v>
      </c>
      <c r="J5" s="87"/>
      <c r="K5" s="87"/>
      <c r="L5" s="87"/>
      <c r="M5" s="87"/>
      <c r="N5" s="87"/>
      <c r="O5" s="87"/>
    </row>
    <row r="6" spans="1:15" x14ac:dyDescent="0.25">
      <c r="A6" s="97" t="s">
        <v>72</v>
      </c>
      <c r="B6" s="80">
        <v>35484</v>
      </c>
      <c r="C6" s="91">
        <v>34860</v>
      </c>
      <c r="D6" s="80">
        <v>24952</v>
      </c>
      <c r="E6" s="92">
        <v>21527114.02</v>
      </c>
      <c r="F6" s="113">
        <v>3094877.08</v>
      </c>
      <c r="G6" s="93">
        <v>14.376646479991098</v>
      </c>
      <c r="J6" s="87"/>
      <c r="K6" s="87"/>
      <c r="L6" s="87"/>
      <c r="M6" s="87"/>
      <c r="N6" s="87"/>
      <c r="O6" s="87"/>
    </row>
    <row r="7" spans="1:15" x14ac:dyDescent="0.25">
      <c r="A7" s="108"/>
      <c r="B7" s="103"/>
      <c r="C7" s="109"/>
      <c r="D7" s="103"/>
      <c r="E7" s="110"/>
      <c r="F7" s="111"/>
      <c r="G7" s="112"/>
      <c r="J7" s="87"/>
      <c r="K7" s="87"/>
      <c r="L7" s="87"/>
      <c r="M7" s="87"/>
      <c r="N7" s="87"/>
      <c r="O7" s="87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2:F9"/>
  <sheetViews>
    <sheetView workbookViewId="0">
      <selection activeCell="C36" sqref="C36"/>
    </sheetView>
  </sheetViews>
  <sheetFormatPr defaultRowHeight="15" x14ac:dyDescent="0.25"/>
  <cols>
    <col min="1" max="1" width="19.85546875" style="83" customWidth="1"/>
    <col min="2" max="3" width="18.28515625" style="83" customWidth="1"/>
    <col min="4" max="4" width="23.28515625" style="83" customWidth="1"/>
    <col min="5" max="5" width="26.42578125" style="83" customWidth="1"/>
    <col min="6" max="6" width="14.85546875" style="83" customWidth="1"/>
    <col min="7" max="7" width="11.42578125" style="83" bestFit="1" customWidth="1"/>
    <col min="8" max="16" width="9.140625" style="83"/>
    <col min="17" max="17" width="14" style="83" customWidth="1"/>
    <col min="18" max="16384" width="9.140625" style="83"/>
  </cols>
  <sheetData>
    <row r="2" spans="1:6" ht="15.75" x14ac:dyDescent="0.25">
      <c r="A2" s="102" t="s">
        <v>154</v>
      </c>
    </row>
    <row r="4" spans="1:6" x14ac:dyDescent="0.25">
      <c r="A4" s="722" t="s">
        <v>102</v>
      </c>
      <c r="B4" s="724" t="s">
        <v>106</v>
      </c>
      <c r="C4" s="726" t="s">
        <v>97</v>
      </c>
      <c r="D4" s="726" t="s">
        <v>107</v>
      </c>
      <c r="E4" s="88" t="s">
        <v>94</v>
      </c>
      <c r="F4" s="728" t="s">
        <v>96</v>
      </c>
    </row>
    <row r="5" spans="1:6" ht="45" x14ac:dyDescent="0.25">
      <c r="A5" s="723"/>
      <c r="B5" s="725"/>
      <c r="C5" s="727"/>
      <c r="D5" s="727"/>
      <c r="E5" s="89" t="s">
        <v>98</v>
      </c>
      <c r="F5" s="729"/>
    </row>
    <row r="6" spans="1:6" x14ac:dyDescent="0.25">
      <c r="A6" s="90" t="s">
        <v>108</v>
      </c>
      <c r="B6" s="84">
        <v>20906</v>
      </c>
      <c r="C6" s="85">
        <v>18832</v>
      </c>
      <c r="D6" s="85">
        <v>2387824.62</v>
      </c>
      <c r="E6" s="85">
        <v>342038.79</v>
      </c>
      <c r="F6" s="86">
        <v>14.324284419179827</v>
      </c>
    </row>
    <row r="7" spans="1:6" x14ac:dyDescent="0.25">
      <c r="A7" s="90" t="s">
        <v>156</v>
      </c>
      <c r="B7" s="99">
        <v>18411</v>
      </c>
      <c r="C7" s="100">
        <v>16400</v>
      </c>
      <c r="D7" s="100">
        <v>2399628.4300000002</v>
      </c>
      <c r="E7" s="100">
        <v>390870.91</v>
      </c>
      <c r="F7" s="101">
        <f t="shared" ref="F7" si="0">E7/D7*100</f>
        <v>16.288809763768299</v>
      </c>
    </row>
    <row r="8" spans="1:6" x14ac:dyDescent="0.25">
      <c r="A8" s="104" t="s">
        <v>159</v>
      </c>
      <c r="B8" s="105">
        <v>18548</v>
      </c>
      <c r="C8" s="105">
        <v>16518</v>
      </c>
      <c r="D8" s="105">
        <v>2508830.79</v>
      </c>
      <c r="E8" s="105">
        <v>345989.86</v>
      </c>
      <c r="F8" s="106">
        <v>13.79088065162019</v>
      </c>
    </row>
    <row r="9" spans="1:6" x14ac:dyDescent="0.25">
      <c r="B9" s="87"/>
      <c r="C9" s="87"/>
      <c r="D9" s="87"/>
      <c r="E9" s="87"/>
      <c r="F9" s="107"/>
    </row>
  </sheetData>
  <mergeCells count="5">
    <mergeCell ref="A4:A5"/>
    <mergeCell ref="B4:B5"/>
    <mergeCell ref="C4:C5"/>
    <mergeCell ref="D4:D5"/>
    <mergeCell ref="F4:F5"/>
  </mergeCells>
  <pageMargins left="0.70866141732283472" right="0.70866141732283472" top="0.15748031496062992" bottom="0.15748031496062992" header="0" footer="0"/>
  <pageSetup paperSize="9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M33"/>
  <sheetViews>
    <sheetView zoomScale="70" zoomScaleNormal="70" workbookViewId="0">
      <selection activeCell="C36" sqref="C36"/>
    </sheetView>
  </sheetViews>
  <sheetFormatPr defaultRowHeight="14.25" x14ac:dyDescent="0.2"/>
  <cols>
    <col min="1" max="1" width="8.140625" style="288" customWidth="1"/>
    <col min="2" max="2" width="25.140625" style="288" customWidth="1"/>
    <col min="3" max="3" width="20.28515625" style="288" customWidth="1"/>
    <col min="4" max="4" width="28.28515625" style="288" customWidth="1"/>
    <col min="5" max="8" width="15.85546875" style="288" customWidth="1"/>
    <col min="9" max="9" width="16.7109375" style="288" customWidth="1"/>
    <col min="10" max="12" width="15.85546875" style="288" customWidth="1"/>
    <col min="13" max="13" width="16.85546875" style="288" customWidth="1"/>
    <col min="14" max="157" width="9.140625" style="288"/>
    <col min="158" max="158" width="8.140625" style="288" customWidth="1"/>
    <col min="159" max="159" width="25.140625" style="288" customWidth="1"/>
    <col min="160" max="169" width="15.85546875" style="288" customWidth="1"/>
    <col min="170" max="170" width="16.85546875" style="288" customWidth="1"/>
    <col min="171" max="171" width="14.5703125" style="288" bestFit="1" customWidth="1"/>
    <col min="172" max="177" width="9.140625" style="288"/>
    <col min="178" max="178" width="9.28515625" style="288" bestFit="1" customWidth="1"/>
    <col min="179" max="179" width="11.140625" style="288" bestFit="1" customWidth="1"/>
    <col min="180" max="413" width="9.140625" style="288"/>
    <col min="414" max="414" width="8.140625" style="288" customWidth="1"/>
    <col min="415" max="415" width="25.140625" style="288" customWidth="1"/>
    <col min="416" max="425" width="15.85546875" style="288" customWidth="1"/>
    <col min="426" max="426" width="16.85546875" style="288" customWidth="1"/>
    <col min="427" max="427" width="14.5703125" style="288" bestFit="1" customWidth="1"/>
    <col min="428" max="433" width="9.140625" style="288"/>
    <col min="434" max="434" width="9.28515625" style="288" bestFit="1" customWidth="1"/>
    <col min="435" max="435" width="11.140625" style="288" bestFit="1" customWidth="1"/>
    <col min="436" max="669" width="9.140625" style="288"/>
    <col min="670" max="670" width="8.140625" style="288" customWidth="1"/>
    <col min="671" max="671" width="25.140625" style="288" customWidth="1"/>
    <col min="672" max="681" width="15.85546875" style="288" customWidth="1"/>
    <col min="682" max="682" width="16.85546875" style="288" customWidth="1"/>
    <col min="683" max="683" width="14.5703125" style="288" bestFit="1" customWidth="1"/>
    <col min="684" max="689" width="9.140625" style="288"/>
    <col min="690" max="690" width="9.28515625" style="288" bestFit="1" customWidth="1"/>
    <col min="691" max="691" width="11.140625" style="288" bestFit="1" customWidth="1"/>
    <col min="692" max="925" width="9.140625" style="288"/>
    <col min="926" max="926" width="8.140625" style="288" customWidth="1"/>
    <col min="927" max="927" width="25.140625" style="288" customWidth="1"/>
    <col min="928" max="937" width="15.85546875" style="288" customWidth="1"/>
    <col min="938" max="938" width="16.85546875" style="288" customWidth="1"/>
    <col min="939" max="939" width="14.5703125" style="288" bestFit="1" customWidth="1"/>
    <col min="940" max="945" width="9.140625" style="288"/>
    <col min="946" max="946" width="9.28515625" style="288" bestFit="1" customWidth="1"/>
    <col min="947" max="947" width="11.140625" style="288" bestFit="1" customWidth="1"/>
    <col min="948" max="1181" width="9.140625" style="288"/>
    <col min="1182" max="1182" width="8.140625" style="288" customWidth="1"/>
    <col min="1183" max="1183" width="25.140625" style="288" customWidth="1"/>
    <col min="1184" max="1193" width="15.85546875" style="288" customWidth="1"/>
    <col min="1194" max="1194" width="16.85546875" style="288" customWidth="1"/>
    <col min="1195" max="1195" width="14.5703125" style="288" bestFit="1" customWidth="1"/>
    <col min="1196" max="1201" width="9.140625" style="288"/>
    <col min="1202" max="1202" width="9.28515625" style="288" bestFit="1" customWidth="1"/>
    <col min="1203" max="1203" width="11.140625" style="288" bestFit="1" customWidth="1"/>
    <col min="1204" max="1437" width="9.140625" style="288"/>
    <col min="1438" max="1438" width="8.140625" style="288" customWidth="1"/>
    <col min="1439" max="1439" width="25.140625" style="288" customWidth="1"/>
    <col min="1440" max="1449" width="15.85546875" style="288" customWidth="1"/>
    <col min="1450" max="1450" width="16.85546875" style="288" customWidth="1"/>
    <col min="1451" max="1451" width="14.5703125" style="288" bestFit="1" customWidth="1"/>
    <col min="1452" max="1457" width="9.140625" style="288"/>
    <col min="1458" max="1458" width="9.28515625" style="288" bestFit="1" customWidth="1"/>
    <col min="1459" max="1459" width="11.140625" style="288" bestFit="1" customWidth="1"/>
    <col min="1460" max="1693" width="9.140625" style="288"/>
    <col min="1694" max="1694" width="8.140625" style="288" customWidth="1"/>
    <col min="1695" max="1695" width="25.140625" style="288" customWidth="1"/>
    <col min="1696" max="1705" width="15.85546875" style="288" customWidth="1"/>
    <col min="1706" max="1706" width="16.85546875" style="288" customWidth="1"/>
    <col min="1707" max="1707" width="14.5703125" style="288" bestFit="1" customWidth="1"/>
    <col min="1708" max="1713" width="9.140625" style="288"/>
    <col min="1714" max="1714" width="9.28515625" style="288" bestFit="1" customWidth="1"/>
    <col min="1715" max="1715" width="11.140625" style="288" bestFit="1" customWidth="1"/>
    <col min="1716" max="1949" width="9.140625" style="288"/>
    <col min="1950" max="1950" width="8.140625" style="288" customWidth="1"/>
    <col min="1951" max="1951" width="25.140625" style="288" customWidth="1"/>
    <col min="1952" max="1961" width="15.85546875" style="288" customWidth="1"/>
    <col min="1962" max="1962" width="16.85546875" style="288" customWidth="1"/>
    <col min="1963" max="1963" width="14.5703125" style="288" bestFit="1" customWidth="1"/>
    <col min="1964" max="1969" width="9.140625" style="288"/>
    <col min="1970" max="1970" width="9.28515625" style="288" bestFit="1" customWidth="1"/>
    <col min="1971" max="1971" width="11.140625" style="288" bestFit="1" customWidth="1"/>
    <col min="1972" max="2205" width="9.140625" style="288"/>
    <col min="2206" max="2206" width="8.140625" style="288" customWidth="1"/>
    <col min="2207" max="2207" width="25.140625" style="288" customWidth="1"/>
    <col min="2208" max="2217" width="15.85546875" style="288" customWidth="1"/>
    <col min="2218" max="2218" width="16.85546875" style="288" customWidth="1"/>
    <col min="2219" max="2219" width="14.5703125" style="288" bestFit="1" customWidth="1"/>
    <col min="2220" max="2225" width="9.140625" style="288"/>
    <col min="2226" max="2226" width="9.28515625" style="288" bestFit="1" customWidth="1"/>
    <col min="2227" max="2227" width="11.140625" style="288" bestFit="1" customWidth="1"/>
    <col min="2228" max="2461" width="9.140625" style="288"/>
    <col min="2462" max="2462" width="8.140625" style="288" customWidth="1"/>
    <col min="2463" max="2463" width="25.140625" style="288" customWidth="1"/>
    <col min="2464" max="2473" width="15.85546875" style="288" customWidth="1"/>
    <col min="2474" max="2474" width="16.85546875" style="288" customWidth="1"/>
    <col min="2475" max="2475" width="14.5703125" style="288" bestFit="1" customWidth="1"/>
    <col min="2476" max="2481" width="9.140625" style="288"/>
    <col min="2482" max="2482" width="9.28515625" style="288" bestFit="1" customWidth="1"/>
    <col min="2483" max="2483" width="11.140625" style="288" bestFit="1" customWidth="1"/>
    <col min="2484" max="2717" width="9.140625" style="288"/>
    <col min="2718" max="2718" width="8.140625" style="288" customWidth="1"/>
    <col min="2719" max="2719" width="25.140625" style="288" customWidth="1"/>
    <col min="2720" max="2729" width="15.85546875" style="288" customWidth="1"/>
    <col min="2730" max="2730" width="16.85546875" style="288" customWidth="1"/>
    <col min="2731" max="2731" width="14.5703125" style="288" bestFit="1" customWidth="1"/>
    <col min="2732" max="2737" width="9.140625" style="288"/>
    <col min="2738" max="2738" width="9.28515625" style="288" bestFit="1" customWidth="1"/>
    <col min="2739" max="2739" width="11.140625" style="288" bestFit="1" customWidth="1"/>
    <col min="2740" max="2973" width="9.140625" style="288"/>
    <col min="2974" max="2974" width="8.140625" style="288" customWidth="1"/>
    <col min="2975" max="2975" width="25.140625" style="288" customWidth="1"/>
    <col min="2976" max="2985" width="15.85546875" style="288" customWidth="1"/>
    <col min="2986" max="2986" width="16.85546875" style="288" customWidth="1"/>
    <col min="2987" max="2987" width="14.5703125" style="288" bestFit="1" customWidth="1"/>
    <col min="2988" max="2993" width="9.140625" style="288"/>
    <col min="2994" max="2994" width="9.28515625" style="288" bestFit="1" customWidth="1"/>
    <col min="2995" max="2995" width="11.140625" style="288" bestFit="1" customWidth="1"/>
    <col min="2996" max="3229" width="9.140625" style="288"/>
    <col min="3230" max="3230" width="8.140625" style="288" customWidth="1"/>
    <col min="3231" max="3231" width="25.140625" style="288" customWidth="1"/>
    <col min="3232" max="3241" width="15.85546875" style="288" customWidth="1"/>
    <col min="3242" max="3242" width="16.85546875" style="288" customWidth="1"/>
    <col min="3243" max="3243" width="14.5703125" style="288" bestFit="1" customWidth="1"/>
    <col min="3244" max="3249" width="9.140625" style="288"/>
    <col min="3250" max="3250" width="9.28515625" style="288" bestFit="1" customWidth="1"/>
    <col min="3251" max="3251" width="11.140625" style="288" bestFit="1" customWidth="1"/>
    <col min="3252" max="3485" width="9.140625" style="288"/>
    <col min="3486" max="3486" width="8.140625" style="288" customWidth="1"/>
    <col min="3487" max="3487" width="25.140625" style="288" customWidth="1"/>
    <col min="3488" max="3497" width="15.85546875" style="288" customWidth="1"/>
    <col min="3498" max="3498" width="16.85546875" style="288" customWidth="1"/>
    <col min="3499" max="3499" width="14.5703125" style="288" bestFit="1" customWidth="1"/>
    <col min="3500" max="3505" width="9.140625" style="288"/>
    <col min="3506" max="3506" width="9.28515625" style="288" bestFit="1" customWidth="1"/>
    <col min="3507" max="3507" width="11.140625" style="288" bestFit="1" customWidth="1"/>
    <col min="3508" max="3741" width="9.140625" style="288"/>
    <col min="3742" max="3742" width="8.140625" style="288" customWidth="1"/>
    <col min="3743" max="3743" width="25.140625" style="288" customWidth="1"/>
    <col min="3744" max="3753" width="15.85546875" style="288" customWidth="1"/>
    <col min="3754" max="3754" width="16.85546875" style="288" customWidth="1"/>
    <col min="3755" max="3755" width="14.5703125" style="288" bestFit="1" customWidth="1"/>
    <col min="3756" max="3761" width="9.140625" style="288"/>
    <col min="3762" max="3762" width="9.28515625" style="288" bestFit="1" customWidth="1"/>
    <col min="3763" max="3763" width="11.140625" style="288" bestFit="1" customWidth="1"/>
    <col min="3764" max="3997" width="9.140625" style="288"/>
    <col min="3998" max="3998" width="8.140625" style="288" customWidth="1"/>
    <col min="3999" max="3999" width="25.140625" style="288" customWidth="1"/>
    <col min="4000" max="4009" width="15.85546875" style="288" customWidth="1"/>
    <col min="4010" max="4010" width="16.85546875" style="288" customWidth="1"/>
    <col min="4011" max="4011" width="14.5703125" style="288" bestFit="1" customWidth="1"/>
    <col min="4012" max="4017" width="9.140625" style="288"/>
    <col min="4018" max="4018" width="9.28515625" style="288" bestFit="1" customWidth="1"/>
    <col min="4019" max="4019" width="11.140625" style="288" bestFit="1" customWidth="1"/>
    <col min="4020" max="4253" width="9.140625" style="288"/>
    <col min="4254" max="4254" width="8.140625" style="288" customWidth="1"/>
    <col min="4255" max="4255" width="25.140625" style="288" customWidth="1"/>
    <col min="4256" max="4265" width="15.85546875" style="288" customWidth="1"/>
    <col min="4266" max="4266" width="16.85546875" style="288" customWidth="1"/>
    <col min="4267" max="4267" width="14.5703125" style="288" bestFit="1" customWidth="1"/>
    <col min="4268" max="4273" width="9.140625" style="288"/>
    <col min="4274" max="4274" width="9.28515625" style="288" bestFit="1" customWidth="1"/>
    <col min="4275" max="4275" width="11.140625" style="288" bestFit="1" customWidth="1"/>
    <col min="4276" max="4509" width="9.140625" style="288"/>
    <col min="4510" max="4510" width="8.140625" style="288" customWidth="1"/>
    <col min="4511" max="4511" width="25.140625" style="288" customWidth="1"/>
    <col min="4512" max="4521" width="15.85546875" style="288" customWidth="1"/>
    <col min="4522" max="4522" width="16.85546875" style="288" customWidth="1"/>
    <col min="4523" max="4523" width="14.5703125" style="288" bestFit="1" customWidth="1"/>
    <col min="4524" max="4529" width="9.140625" style="288"/>
    <col min="4530" max="4530" width="9.28515625" style="288" bestFit="1" customWidth="1"/>
    <col min="4531" max="4531" width="11.140625" style="288" bestFit="1" customWidth="1"/>
    <col min="4532" max="4765" width="9.140625" style="288"/>
    <col min="4766" max="4766" width="8.140625" style="288" customWidth="1"/>
    <col min="4767" max="4767" width="25.140625" style="288" customWidth="1"/>
    <col min="4768" max="4777" width="15.85546875" style="288" customWidth="1"/>
    <col min="4778" max="4778" width="16.85546875" style="288" customWidth="1"/>
    <col min="4779" max="4779" width="14.5703125" style="288" bestFit="1" customWidth="1"/>
    <col min="4780" max="4785" width="9.140625" style="288"/>
    <col min="4786" max="4786" width="9.28515625" style="288" bestFit="1" customWidth="1"/>
    <col min="4787" max="4787" width="11.140625" style="288" bestFit="1" customWidth="1"/>
    <col min="4788" max="5021" width="9.140625" style="288"/>
    <col min="5022" max="5022" width="8.140625" style="288" customWidth="1"/>
    <col min="5023" max="5023" width="25.140625" style="288" customWidth="1"/>
    <col min="5024" max="5033" width="15.85546875" style="288" customWidth="1"/>
    <col min="5034" max="5034" width="16.85546875" style="288" customWidth="1"/>
    <col min="5035" max="5035" width="14.5703125" style="288" bestFit="1" customWidth="1"/>
    <col min="5036" max="5041" width="9.140625" style="288"/>
    <col min="5042" max="5042" width="9.28515625" style="288" bestFit="1" customWidth="1"/>
    <col min="5043" max="5043" width="11.140625" style="288" bestFit="1" customWidth="1"/>
    <col min="5044" max="5277" width="9.140625" style="288"/>
    <col min="5278" max="5278" width="8.140625" style="288" customWidth="1"/>
    <col min="5279" max="5279" width="25.140625" style="288" customWidth="1"/>
    <col min="5280" max="5289" width="15.85546875" style="288" customWidth="1"/>
    <col min="5290" max="5290" width="16.85546875" style="288" customWidth="1"/>
    <col min="5291" max="5291" width="14.5703125" style="288" bestFit="1" customWidth="1"/>
    <col min="5292" max="5297" width="9.140625" style="288"/>
    <col min="5298" max="5298" width="9.28515625" style="288" bestFit="1" customWidth="1"/>
    <col min="5299" max="5299" width="11.140625" style="288" bestFit="1" customWidth="1"/>
    <col min="5300" max="5533" width="9.140625" style="288"/>
    <col min="5534" max="5534" width="8.140625" style="288" customWidth="1"/>
    <col min="5535" max="5535" width="25.140625" style="288" customWidth="1"/>
    <col min="5536" max="5545" width="15.85546875" style="288" customWidth="1"/>
    <col min="5546" max="5546" width="16.85546875" style="288" customWidth="1"/>
    <col min="5547" max="5547" width="14.5703125" style="288" bestFit="1" customWidth="1"/>
    <col min="5548" max="5553" width="9.140625" style="288"/>
    <col min="5554" max="5554" width="9.28515625" style="288" bestFit="1" customWidth="1"/>
    <col min="5555" max="5555" width="11.140625" style="288" bestFit="1" customWidth="1"/>
    <col min="5556" max="5789" width="9.140625" style="288"/>
    <col min="5790" max="5790" width="8.140625" style="288" customWidth="1"/>
    <col min="5791" max="5791" width="25.140625" style="288" customWidth="1"/>
    <col min="5792" max="5801" width="15.85546875" style="288" customWidth="1"/>
    <col min="5802" max="5802" width="16.85546875" style="288" customWidth="1"/>
    <col min="5803" max="5803" width="14.5703125" style="288" bestFit="1" customWidth="1"/>
    <col min="5804" max="5809" width="9.140625" style="288"/>
    <col min="5810" max="5810" width="9.28515625" style="288" bestFit="1" customWidth="1"/>
    <col min="5811" max="5811" width="11.140625" style="288" bestFit="1" customWidth="1"/>
    <col min="5812" max="6045" width="9.140625" style="288"/>
    <col min="6046" max="6046" width="8.140625" style="288" customWidth="1"/>
    <col min="6047" max="6047" width="25.140625" style="288" customWidth="1"/>
    <col min="6048" max="6057" width="15.85546875" style="288" customWidth="1"/>
    <col min="6058" max="6058" width="16.85546875" style="288" customWidth="1"/>
    <col min="6059" max="6059" width="14.5703125" style="288" bestFit="1" customWidth="1"/>
    <col min="6060" max="6065" width="9.140625" style="288"/>
    <col min="6066" max="6066" width="9.28515625" style="288" bestFit="1" customWidth="1"/>
    <col min="6067" max="6067" width="11.140625" style="288" bestFit="1" customWidth="1"/>
    <col min="6068" max="6301" width="9.140625" style="288"/>
    <col min="6302" max="6302" width="8.140625" style="288" customWidth="1"/>
    <col min="6303" max="6303" width="25.140625" style="288" customWidth="1"/>
    <col min="6304" max="6313" width="15.85546875" style="288" customWidth="1"/>
    <col min="6314" max="6314" width="16.85546875" style="288" customWidth="1"/>
    <col min="6315" max="6315" width="14.5703125" style="288" bestFit="1" customWidth="1"/>
    <col min="6316" max="6321" width="9.140625" style="288"/>
    <col min="6322" max="6322" width="9.28515625" style="288" bestFit="1" customWidth="1"/>
    <col min="6323" max="6323" width="11.140625" style="288" bestFit="1" customWidth="1"/>
    <col min="6324" max="6557" width="9.140625" style="288"/>
    <col min="6558" max="6558" width="8.140625" style="288" customWidth="1"/>
    <col min="6559" max="6559" width="25.140625" style="288" customWidth="1"/>
    <col min="6560" max="6569" width="15.85546875" style="288" customWidth="1"/>
    <col min="6570" max="6570" width="16.85546875" style="288" customWidth="1"/>
    <col min="6571" max="6571" width="14.5703125" style="288" bestFit="1" customWidth="1"/>
    <col min="6572" max="6577" width="9.140625" style="288"/>
    <col min="6578" max="6578" width="9.28515625" style="288" bestFit="1" customWidth="1"/>
    <col min="6579" max="6579" width="11.140625" style="288" bestFit="1" customWidth="1"/>
    <col min="6580" max="6813" width="9.140625" style="288"/>
    <col min="6814" max="6814" width="8.140625" style="288" customWidth="1"/>
    <col min="6815" max="6815" width="25.140625" style="288" customWidth="1"/>
    <col min="6816" max="6825" width="15.85546875" style="288" customWidth="1"/>
    <col min="6826" max="6826" width="16.85546875" style="288" customWidth="1"/>
    <col min="6827" max="6827" width="14.5703125" style="288" bestFit="1" customWidth="1"/>
    <col min="6828" max="6833" width="9.140625" style="288"/>
    <col min="6834" max="6834" width="9.28515625" style="288" bestFit="1" customWidth="1"/>
    <col min="6835" max="6835" width="11.140625" style="288" bestFit="1" customWidth="1"/>
    <col min="6836" max="7069" width="9.140625" style="288"/>
    <col min="7070" max="7070" width="8.140625" style="288" customWidth="1"/>
    <col min="7071" max="7071" width="25.140625" style="288" customWidth="1"/>
    <col min="7072" max="7081" width="15.85546875" style="288" customWidth="1"/>
    <col min="7082" max="7082" width="16.85546875" style="288" customWidth="1"/>
    <col min="7083" max="7083" width="14.5703125" style="288" bestFit="1" customWidth="1"/>
    <col min="7084" max="7089" width="9.140625" style="288"/>
    <col min="7090" max="7090" width="9.28515625" style="288" bestFit="1" customWidth="1"/>
    <col min="7091" max="7091" width="11.140625" style="288" bestFit="1" customWidth="1"/>
    <col min="7092" max="7325" width="9.140625" style="288"/>
    <col min="7326" max="7326" width="8.140625" style="288" customWidth="1"/>
    <col min="7327" max="7327" width="25.140625" style="288" customWidth="1"/>
    <col min="7328" max="7337" width="15.85546875" style="288" customWidth="1"/>
    <col min="7338" max="7338" width="16.85546875" style="288" customWidth="1"/>
    <col min="7339" max="7339" width="14.5703125" style="288" bestFit="1" customWidth="1"/>
    <col min="7340" max="7345" width="9.140625" style="288"/>
    <col min="7346" max="7346" width="9.28515625" style="288" bestFit="1" customWidth="1"/>
    <col min="7347" max="7347" width="11.140625" style="288" bestFit="1" customWidth="1"/>
    <col min="7348" max="7581" width="9.140625" style="288"/>
    <col min="7582" max="7582" width="8.140625" style="288" customWidth="1"/>
    <col min="7583" max="7583" width="25.140625" style="288" customWidth="1"/>
    <col min="7584" max="7593" width="15.85546875" style="288" customWidth="1"/>
    <col min="7594" max="7594" width="16.85546875" style="288" customWidth="1"/>
    <col min="7595" max="7595" width="14.5703125" style="288" bestFit="1" customWidth="1"/>
    <col min="7596" max="7601" width="9.140625" style="288"/>
    <col min="7602" max="7602" width="9.28515625" style="288" bestFit="1" customWidth="1"/>
    <col min="7603" max="7603" width="11.140625" style="288" bestFit="1" customWidth="1"/>
    <col min="7604" max="7837" width="9.140625" style="288"/>
    <col min="7838" max="7838" width="8.140625" style="288" customWidth="1"/>
    <col min="7839" max="7839" width="25.140625" style="288" customWidth="1"/>
    <col min="7840" max="7849" width="15.85546875" style="288" customWidth="1"/>
    <col min="7850" max="7850" width="16.85546875" style="288" customWidth="1"/>
    <col min="7851" max="7851" width="14.5703125" style="288" bestFit="1" customWidth="1"/>
    <col min="7852" max="7857" width="9.140625" style="288"/>
    <col min="7858" max="7858" width="9.28515625" style="288" bestFit="1" customWidth="1"/>
    <col min="7859" max="7859" width="11.140625" style="288" bestFit="1" customWidth="1"/>
    <col min="7860" max="8093" width="9.140625" style="288"/>
    <col min="8094" max="8094" width="8.140625" style="288" customWidth="1"/>
    <col min="8095" max="8095" width="25.140625" style="288" customWidth="1"/>
    <col min="8096" max="8105" width="15.85546875" style="288" customWidth="1"/>
    <col min="8106" max="8106" width="16.85546875" style="288" customWidth="1"/>
    <col min="8107" max="8107" width="14.5703125" style="288" bestFit="1" customWidth="1"/>
    <col min="8108" max="8113" width="9.140625" style="288"/>
    <col min="8114" max="8114" width="9.28515625" style="288" bestFit="1" customWidth="1"/>
    <col min="8115" max="8115" width="11.140625" style="288" bestFit="1" customWidth="1"/>
    <col min="8116" max="8349" width="9.140625" style="288"/>
    <col min="8350" max="8350" width="8.140625" style="288" customWidth="1"/>
    <col min="8351" max="8351" width="25.140625" style="288" customWidth="1"/>
    <col min="8352" max="8361" width="15.85546875" style="288" customWidth="1"/>
    <col min="8362" max="8362" width="16.85546875" style="288" customWidth="1"/>
    <col min="8363" max="8363" width="14.5703125" style="288" bestFit="1" customWidth="1"/>
    <col min="8364" max="8369" width="9.140625" style="288"/>
    <col min="8370" max="8370" width="9.28515625" style="288" bestFit="1" customWidth="1"/>
    <col min="8371" max="8371" width="11.140625" style="288" bestFit="1" customWidth="1"/>
    <col min="8372" max="8605" width="9.140625" style="288"/>
    <col min="8606" max="8606" width="8.140625" style="288" customWidth="1"/>
    <col min="8607" max="8607" width="25.140625" style="288" customWidth="1"/>
    <col min="8608" max="8617" width="15.85546875" style="288" customWidth="1"/>
    <col min="8618" max="8618" width="16.85546875" style="288" customWidth="1"/>
    <col min="8619" max="8619" width="14.5703125" style="288" bestFit="1" customWidth="1"/>
    <col min="8620" max="8625" width="9.140625" style="288"/>
    <col min="8626" max="8626" width="9.28515625" style="288" bestFit="1" customWidth="1"/>
    <col min="8627" max="8627" width="11.140625" style="288" bestFit="1" customWidth="1"/>
    <col min="8628" max="8861" width="9.140625" style="288"/>
    <col min="8862" max="8862" width="8.140625" style="288" customWidth="1"/>
    <col min="8863" max="8863" width="25.140625" style="288" customWidth="1"/>
    <col min="8864" max="8873" width="15.85546875" style="288" customWidth="1"/>
    <col min="8874" max="8874" width="16.85546875" style="288" customWidth="1"/>
    <col min="8875" max="8875" width="14.5703125" style="288" bestFit="1" customWidth="1"/>
    <col min="8876" max="8881" width="9.140625" style="288"/>
    <col min="8882" max="8882" width="9.28515625" style="288" bestFit="1" customWidth="1"/>
    <col min="8883" max="8883" width="11.140625" style="288" bestFit="1" customWidth="1"/>
    <col min="8884" max="9117" width="9.140625" style="288"/>
    <col min="9118" max="9118" width="8.140625" style="288" customWidth="1"/>
    <col min="9119" max="9119" width="25.140625" style="288" customWidth="1"/>
    <col min="9120" max="9129" width="15.85546875" style="288" customWidth="1"/>
    <col min="9130" max="9130" width="16.85546875" style="288" customWidth="1"/>
    <col min="9131" max="9131" width="14.5703125" style="288" bestFit="1" customWidth="1"/>
    <col min="9132" max="9137" width="9.140625" style="288"/>
    <col min="9138" max="9138" width="9.28515625" style="288" bestFit="1" customWidth="1"/>
    <col min="9139" max="9139" width="11.140625" style="288" bestFit="1" customWidth="1"/>
    <col min="9140" max="9373" width="9.140625" style="288"/>
    <col min="9374" max="9374" width="8.140625" style="288" customWidth="1"/>
    <col min="9375" max="9375" width="25.140625" style="288" customWidth="1"/>
    <col min="9376" max="9385" width="15.85546875" style="288" customWidth="1"/>
    <col min="9386" max="9386" width="16.85546875" style="288" customWidth="1"/>
    <col min="9387" max="9387" width="14.5703125" style="288" bestFit="1" customWidth="1"/>
    <col min="9388" max="9393" width="9.140625" style="288"/>
    <col min="9394" max="9394" width="9.28515625" style="288" bestFit="1" customWidth="1"/>
    <col min="9395" max="9395" width="11.140625" style="288" bestFit="1" customWidth="1"/>
    <col min="9396" max="9629" width="9.140625" style="288"/>
    <col min="9630" max="9630" width="8.140625" style="288" customWidth="1"/>
    <col min="9631" max="9631" width="25.140625" style="288" customWidth="1"/>
    <col min="9632" max="9641" width="15.85546875" style="288" customWidth="1"/>
    <col min="9642" max="9642" width="16.85546875" style="288" customWidth="1"/>
    <col min="9643" max="9643" width="14.5703125" style="288" bestFit="1" customWidth="1"/>
    <col min="9644" max="9649" width="9.140625" style="288"/>
    <col min="9650" max="9650" width="9.28515625" style="288" bestFit="1" customWidth="1"/>
    <col min="9651" max="9651" width="11.140625" style="288" bestFit="1" customWidth="1"/>
    <col min="9652" max="9885" width="9.140625" style="288"/>
    <col min="9886" max="9886" width="8.140625" style="288" customWidth="1"/>
    <col min="9887" max="9887" width="25.140625" style="288" customWidth="1"/>
    <col min="9888" max="9897" width="15.85546875" style="288" customWidth="1"/>
    <col min="9898" max="9898" width="16.85546875" style="288" customWidth="1"/>
    <col min="9899" max="9899" width="14.5703125" style="288" bestFit="1" customWidth="1"/>
    <col min="9900" max="9905" width="9.140625" style="288"/>
    <col min="9906" max="9906" width="9.28515625" style="288" bestFit="1" customWidth="1"/>
    <col min="9907" max="9907" width="11.140625" style="288" bestFit="1" customWidth="1"/>
    <col min="9908" max="10141" width="9.140625" style="288"/>
    <col min="10142" max="10142" width="8.140625" style="288" customWidth="1"/>
    <col min="10143" max="10143" width="25.140625" style="288" customWidth="1"/>
    <col min="10144" max="10153" width="15.85546875" style="288" customWidth="1"/>
    <col min="10154" max="10154" width="16.85546875" style="288" customWidth="1"/>
    <col min="10155" max="10155" width="14.5703125" style="288" bestFit="1" customWidth="1"/>
    <col min="10156" max="10161" width="9.140625" style="288"/>
    <col min="10162" max="10162" width="9.28515625" style="288" bestFit="1" customWidth="1"/>
    <col min="10163" max="10163" width="11.140625" style="288" bestFit="1" customWidth="1"/>
    <col min="10164" max="10397" width="9.140625" style="288"/>
    <col min="10398" max="10398" width="8.140625" style="288" customWidth="1"/>
    <col min="10399" max="10399" width="25.140625" style="288" customWidth="1"/>
    <col min="10400" max="10409" width="15.85546875" style="288" customWidth="1"/>
    <col min="10410" max="10410" width="16.85546875" style="288" customWidth="1"/>
    <col min="10411" max="10411" width="14.5703125" style="288" bestFit="1" customWidth="1"/>
    <col min="10412" max="10417" width="9.140625" style="288"/>
    <col min="10418" max="10418" width="9.28515625" style="288" bestFit="1" customWidth="1"/>
    <col min="10419" max="10419" width="11.140625" style="288" bestFit="1" customWidth="1"/>
    <col min="10420" max="10653" width="9.140625" style="288"/>
    <col min="10654" max="10654" width="8.140625" style="288" customWidth="1"/>
    <col min="10655" max="10655" width="25.140625" style="288" customWidth="1"/>
    <col min="10656" max="10665" width="15.85546875" style="288" customWidth="1"/>
    <col min="10666" max="10666" width="16.85546875" style="288" customWidth="1"/>
    <col min="10667" max="10667" width="14.5703125" style="288" bestFit="1" customWidth="1"/>
    <col min="10668" max="10673" width="9.140625" style="288"/>
    <col min="10674" max="10674" width="9.28515625" style="288" bestFit="1" customWidth="1"/>
    <col min="10675" max="10675" width="11.140625" style="288" bestFit="1" customWidth="1"/>
    <col min="10676" max="10909" width="9.140625" style="288"/>
    <col min="10910" max="10910" width="8.140625" style="288" customWidth="1"/>
    <col min="10911" max="10911" width="25.140625" style="288" customWidth="1"/>
    <col min="10912" max="10921" width="15.85546875" style="288" customWidth="1"/>
    <col min="10922" max="10922" width="16.85546875" style="288" customWidth="1"/>
    <col min="10923" max="10923" width="14.5703125" style="288" bestFit="1" customWidth="1"/>
    <col min="10924" max="10929" width="9.140625" style="288"/>
    <col min="10930" max="10930" width="9.28515625" style="288" bestFit="1" customWidth="1"/>
    <col min="10931" max="10931" width="11.140625" style="288" bestFit="1" customWidth="1"/>
    <col min="10932" max="11165" width="9.140625" style="288"/>
    <col min="11166" max="11166" width="8.140625" style="288" customWidth="1"/>
    <col min="11167" max="11167" width="25.140625" style="288" customWidth="1"/>
    <col min="11168" max="11177" width="15.85546875" style="288" customWidth="1"/>
    <col min="11178" max="11178" width="16.85546875" style="288" customWidth="1"/>
    <col min="11179" max="11179" width="14.5703125" style="288" bestFit="1" customWidth="1"/>
    <col min="11180" max="11185" width="9.140625" style="288"/>
    <col min="11186" max="11186" width="9.28515625" style="288" bestFit="1" customWidth="1"/>
    <col min="11187" max="11187" width="11.140625" style="288" bestFit="1" customWidth="1"/>
    <col min="11188" max="11421" width="9.140625" style="288"/>
    <col min="11422" max="11422" width="8.140625" style="288" customWidth="1"/>
    <col min="11423" max="11423" width="25.140625" style="288" customWidth="1"/>
    <col min="11424" max="11433" width="15.85546875" style="288" customWidth="1"/>
    <col min="11434" max="11434" width="16.85546875" style="288" customWidth="1"/>
    <col min="11435" max="11435" width="14.5703125" style="288" bestFit="1" customWidth="1"/>
    <col min="11436" max="11441" width="9.140625" style="288"/>
    <col min="11442" max="11442" width="9.28515625" style="288" bestFit="1" customWidth="1"/>
    <col min="11443" max="11443" width="11.140625" style="288" bestFit="1" customWidth="1"/>
    <col min="11444" max="11677" width="9.140625" style="288"/>
    <col min="11678" max="11678" width="8.140625" style="288" customWidth="1"/>
    <col min="11679" max="11679" width="25.140625" style="288" customWidth="1"/>
    <col min="11680" max="11689" width="15.85546875" style="288" customWidth="1"/>
    <col min="11690" max="11690" width="16.85546875" style="288" customWidth="1"/>
    <col min="11691" max="11691" width="14.5703125" style="288" bestFit="1" customWidth="1"/>
    <col min="11692" max="11697" width="9.140625" style="288"/>
    <col min="11698" max="11698" width="9.28515625" style="288" bestFit="1" customWidth="1"/>
    <col min="11699" max="11699" width="11.140625" style="288" bestFit="1" customWidth="1"/>
    <col min="11700" max="11933" width="9.140625" style="288"/>
    <col min="11934" max="11934" width="8.140625" style="288" customWidth="1"/>
    <col min="11935" max="11935" width="25.140625" style="288" customWidth="1"/>
    <col min="11936" max="11945" width="15.85546875" style="288" customWidth="1"/>
    <col min="11946" max="11946" width="16.85546875" style="288" customWidth="1"/>
    <col min="11947" max="11947" width="14.5703125" style="288" bestFit="1" customWidth="1"/>
    <col min="11948" max="11953" width="9.140625" style="288"/>
    <col min="11954" max="11954" width="9.28515625" style="288" bestFit="1" customWidth="1"/>
    <col min="11955" max="11955" width="11.140625" style="288" bestFit="1" customWidth="1"/>
    <col min="11956" max="12189" width="9.140625" style="288"/>
    <col min="12190" max="12190" width="8.140625" style="288" customWidth="1"/>
    <col min="12191" max="12191" width="25.140625" style="288" customWidth="1"/>
    <col min="12192" max="12201" width="15.85546875" style="288" customWidth="1"/>
    <col min="12202" max="12202" width="16.85546875" style="288" customWidth="1"/>
    <col min="12203" max="12203" width="14.5703125" style="288" bestFit="1" customWidth="1"/>
    <col min="12204" max="12209" width="9.140625" style="288"/>
    <col min="12210" max="12210" width="9.28515625" style="288" bestFit="1" customWidth="1"/>
    <col min="12211" max="12211" width="11.140625" style="288" bestFit="1" customWidth="1"/>
    <col min="12212" max="12445" width="9.140625" style="288"/>
    <col min="12446" max="12446" width="8.140625" style="288" customWidth="1"/>
    <col min="12447" max="12447" width="25.140625" style="288" customWidth="1"/>
    <col min="12448" max="12457" width="15.85546875" style="288" customWidth="1"/>
    <col min="12458" max="12458" width="16.85546875" style="288" customWidth="1"/>
    <col min="12459" max="12459" width="14.5703125" style="288" bestFit="1" customWidth="1"/>
    <col min="12460" max="12465" width="9.140625" style="288"/>
    <col min="12466" max="12466" width="9.28515625" style="288" bestFit="1" customWidth="1"/>
    <col min="12467" max="12467" width="11.140625" style="288" bestFit="1" customWidth="1"/>
    <col min="12468" max="12701" width="9.140625" style="288"/>
    <col min="12702" max="12702" width="8.140625" style="288" customWidth="1"/>
    <col min="12703" max="12703" width="25.140625" style="288" customWidth="1"/>
    <col min="12704" max="12713" width="15.85546875" style="288" customWidth="1"/>
    <col min="12714" max="12714" width="16.85546875" style="288" customWidth="1"/>
    <col min="12715" max="12715" width="14.5703125" style="288" bestFit="1" customWidth="1"/>
    <col min="12716" max="12721" width="9.140625" style="288"/>
    <col min="12722" max="12722" width="9.28515625" style="288" bestFit="1" customWidth="1"/>
    <col min="12723" max="12723" width="11.140625" style="288" bestFit="1" customWidth="1"/>
    <col min="12724" max="12957" width="9.140625" style="288"/>
    <col min="12958" max="12958" width="8.140625" style="288" customWidth="1"/>
    <col min="12959" max="12959" width="25.140625" style="288" customWidth="1"/>
    <col min="12960" max="12969" width="15.85546875" style="288" customWidth="1"/>
    <col min="12970" max="12970" width="16.85546875" style="288" customWidth="1"/>
    <col min="12971" max="12971" width="14.5703125" style="288" bestFit="1" customWidth="1"/>
    <col min="12972" max="12977" width="9.140625" style="288"/>
    <col min="12978" max="12978" width="9.28515625" style="288" bestFit="1" customWidth="1"/>
    <col min="12979" max="12979" width="11.140625" style="288" bestFit="1" customWidth="1"/>
    <col min="12980" max="13213" width="9.140625" style="288"/>
    <col min="13214" max="13214" width="8.140625" style="288" customWidth="1"/>
    <col min="13215" max="13215" width="25.140625" style="288" customWidth="1"/>
    <col min="13216" max="13225" width="15.85546875" style="288" customWidth="1"/>
    <col min="13226" max="13226" width="16.85546875" style="288" customWidth="1"/>
    <col min="13227" max="13227" width="14.5703125" style="288" bestFit="1" customWidth="1"/>
    <col min="13228" max="13233" width="9.140625" style="288"/>
    <col min="13234" max="13234" width="9.28515625" style="288" bestFit="1" customWidth="1"/>
    <col min="13235" max="13235" width="11.140625" style="288" bestFit="1" customWidth="1"/>
    <col min="13236" max="13469" width="9.140625" style="288"/>
    <col min="13470" max="13470" width="8.140625" style="288" customWidth="1"/>
    <col min="13471" max="13471" width="25.140625" style="288" customWidth="1"/>
    <col min="13472" max="13481" width="15.85546875" style="288" customWidth="1"/>
    <col min="13482" max="13482" width="16.85546875" style="288" customWidth="1"/>
    <col min="13483" max="13483" width="14.5703125" style="288" bestFit="1" customWidth="1"/>
    <col min="13484" max="13489" width="9.140625" style="288"/>
    <col min="13490" max="13490" width="9.28515625" style="288" bestFit="1" customWidth="1"/>
    <col min="13491" max="13491" width="11.140625" style="288" bestFit="1" customWidth="1"/>
    <col min="13492" max="13725" width="9.140625" style="288"/>
    <col min="13726" max="13726" width="8.140625" style="288" customWidth="1"/>
    <col min="13727" max="13727" width="25.140625" style="288" customWidth="1"/>
    <col min="13728" max="13737" width="15.85546875" style="288" customWidth="1"/>
    <col min="13738" max="13738" width="16.85546875" style="288" customWidth="1"/>
    <col min="13739" max="13739" width="14.5703125" style="288" bestFit="1" customWidth="1"/>
    <col min="13740" max="13745" width="9.140625" style="288"/>
    <col min="13746" max="13746" width="9.28515625" style="288" bestFit="1" customWidth="1"/>
    <col min="13747" max="13747" width="11.140625" style="288" bestFit="1" customWidth="1"/>
    <col min="13748" max="13981" width="9.140625" style="288"/>
    <col min="13982" max="13982" width="8.140625" style="288" customWidth="1"/>
    <col min="13983" max="13983" width="25.140625" style="288" customWidth="1"/>
    <col min="13984" max="13993" width="15.85546875" style="288" customWidth="1"/>
    <col min="13994" max="13994" width="16.85546875" style="288" customWidth="1"/>
    <col min="13995" max="13995" width="14.5703125" style="288" bestFit="1" customWidth="1"/>
    <col min="13996" max="14001" width="9.140625" style="288"/>
    <col min="14002" max="14002" width="9.28515625" style="288" bestFit="1" customWidth="1"/>
    <col min="14003" max="14003" width="11.140625" style="288" bestFit="1" customWidth="1"/>
    <col min="14004" max="14237" width="9.140625" style="288"/>
    <col min="14238" max="14238" width="8.140625" style="288" customWidth="1"/>
    <col min="14239" max="14239" width="25.140625" style="288" customWidth="1"/>
    <col min="14240" max="14249" width="15.85546875" style="288" customWidth="1"/>
    <col min="14250" max="14250" width="16.85546875" style="288" customWidth="1"/>
    <col min="14251" max="14251" width="14.5703125" style="288" bestFit="1" customWidth="1"/>
    <col min="14252" max="14257" width="9.140625" style="288"/>
    <col min="14258" max="14258" width="9.28515625" style="288" bestFit="1" customWidth="1"/>
    <col min="14259" max="14259" width="11.140625" style="288" bestFit="1" customWidth="1"/>
    <col min="14260" max="14493" width="9.140625" style="288"/>
    <col min="14494" max="14494" width="8.140625" style="288" customWidth="1"/>
    <col min="14495" max="14495" width="25.140625" style="288" customWidth="1"/>
    <col min="14496" max="14505" width="15.85546875" style="288" customWidth="1"/>
    <col min="14506" max="14506" width="16.85546875" style="288" customWidth="1"/>
    <col min="14507" max="14507" width="14.5703125" style="288" bestFit="1" customWidth="1"/>
    <col min="14508" max="14513" width="9.140625" style="288"/>
    <col min="14514" max="14514" width="9.28515625" style="288" bestFit="1" customWidth="1"/>
    <col min="14515" max="14515" width="11.140625" style="288" bestFit="1" customWidth="1"/>
    <col min="14516" max="14749" width="9.140625" style="288"/>
    <col min="14750" max="14750" width="8.140625" style="288" customWidth="1"/>
    <col min="14751" max="14751" width="25.140625" style="288" customWidth="1"/>
    <col min="14752" max="14761" width="15.85546875" style="288" customWidth="1"/>
    <col min="14762" max="14762" width="16.85546875" style="288" customWidth="1"/>
    <col min="14763" max="14763" width="14.5703125" style="288" bestFit="1" customWidth="1"/>
    <col min="14764" max="14769" width="9.140625" style="288"/>
    <col min="14770" max="14770" width="9.28515625" style="288" bestFit="1" customWidth="1"/>
    <col min="14771" max="14771" width="11.140625" style="288" bestFit="1" customWidth="1"/>
    <col min="14772" max="15005" width="9.140625" style="288"/>
    <col min="15006" max="15006" width="8.140625" style="288" customWidth="1"/>
    <col min="15007" max="15007" width="25.140625" style="288" customWidth="1"/>
    <col min="15008" max="15017" width="15.85546875" style="288" customWidth="1"/>
    <col min="15018" max="15018" width="16.85546875" style="288" customWidth="1"/>
    <col min="15019" max="15019" width="14.5703125" style="288" bestFit="1" customWidth="1"/>
    <col min="15020" max="15025" width="9.140625" style="288"/>
    <col min="15026" max="15026" width="9.28515625" style="288" bestFit="1" customWidth="1"/>
    <col min="15027" max="15027" width="11.140625" style="288" bestFit="1" customWidth="1"/>
    <col min="15028" max="15261" width="9.140625" style="288"/>
    <col min="15262" max="15262" width="8.140625" style="288" customWidth="1"/>
    <col min="15263" max="15263" width="25.140625" style="288" customWidth="1"/>
    <col min="15264" max="15273" width="15.85546875" style="288" customWidth="1"/>
    <col min="15274" max="15274" width="16.85546875" style="288" customWidth="1"/>
    <col min="15275" max="15275" width="14.5703125" style="288" bestFit="1" customWidth="1"/>
    <col min="15276" max="15281" width="9.140625" style="288"/>
    <col min="15282" max="15282" width="9.28515625" style="288" bestFit="1" customWidth="1"/>
    <col min="15283" max="15283" width="11.140625" style="288" bestFit="1" customWidth="1"/>
    <col min="15284" max="15517" width="9.140625" style="288"/>
    <col min="15518" max="15518" width="8.140625" style="288" customWidth="1"/>
    <col min="15519" max="15519" width="25.140625" style="288" customWidth="1"/>
    <col min="15520" max="15529" width="15.85546875" style="288" customWidth="1"/>
    <col min="15530" max="15530" width="16.85546875" style="288" customWidth="1"/>
    <col min="15531" max="15531" width="14.5703125" style="288" bestFit="1" customWidth="1"/>
    <col min="15532" max="15537" width="9.140625" style="288"/>
    <col min="15538" max="15538" width="9.28515625" style="288" bestFit="1" customWidth="1"/>
    <col min="15539" max="15539" width="11.140625" style="288" bestFit="1" customWidth="1"/>
    <col min="15540" max="15773" width="9.140625" style="288"/>
    <col min="15774" max="15774" width="8.140625" style="288" customWidth="1"/>
    <col min="15775" max="15775" width="25.140625" style="288" customWidth="1"/>
    <col min="15776" max="15785" width="15.85546875" style="288" customWidth="1"/>
    <col min="15786" max="15786" width="16.85546875" style="288" customWidth="1"/>
    <col min="15787" max="15787" width="14.5703125" style="288" bestFit="1" customWidth="1"/>
    <col min="15788" max="15793" width="9.140625" style="288"/>
    <col min="15794" max="15794" width="9.28515625" style="288" bestFit="1" customWidth="1"/>
    <col min="15795" max="15795" width="11.140625" style="288" bestFit="1" customWidth="1"/>
    <col min="15796" max="16029" width="9.140625" style="288"/>
    <col min="16030" max="16030" width="8.140625" style="288" customWidth="1"/>
    <col min="16031" max="16031" width="25.140625" style="288" customWidth="1"/>
    <col min="16032" max="16041" width="15.85546875" style="288" customWidth="1"/>
    <col min="16042" max="16042" width="16.85546875" style="288" customWidth="1"/>
    <col min="16043" max="16043" width="14.5703125" style="288" bestFit="1" customWidth="1"/>
    <col min="16044" max="16049" width="9.140625" style="288"/>
    <col min="16050" max="16050" width="9.28515625" style="288" bestFit="1" customWidth="1"/>
    <col min="16051" max="16051" width="11.140625" style="288" bestFit="1" customWidth="1"/>
    <col min="16052" max="16384" width="9.140625" style="288"/>
  </cols>
  <sheetData>
    <row r="2" spans="2:13" ht="21.75" customHeight="1" x14ac:dyDescent="0.2">
      <c r="B2" s="730" t="s">
        <v>244</v>
      </c>
      <c r="C2" s="731"/>
      <c r="D2" s="731"/>
      <c r="E2" s="731"/>
      <c r="F2" s="731"/>
      <c r="G2" s="731"/>
      <c r="H2" s="731"/>
      <c r="I2" s="292"/>
      <c r="J2" s="292"/>
      <c r="K2" s="291"/>
      <c r="L2" s="292"/>
    </row>
    <row r="3" spans="2:13" x14ac:dyDescent="0.2">
      <c r="B3" s="292"/>
      <c r="C3" s="292"/>
      <c r="D3" s="292"/>
      <c r="E3" s="292"/>
      <c r="F3" s="292"/>
      <c r="G3" s="292"/>
      <c r="H3" s="292"/>
      <c r="I3" s="292"/>
      <c r="J3" s="292"/>
      <c r="K3" s="291"/>
      <c r="L3" s="292"/>
    </row>
    <row r="4" spans="2:13" x14ac:dyDescent="0.2">
      <c r="B4" s="292"/>
      <c r="C4" s="292"/>
      <c r="D4" s="292"/>
      <c r="E4" s="292"/>
      <c r="F4" s="292"/>
      <c r="G4" s="293"/>
      <c r="H4" s="292"/>
      <c r="I4" s="292"/>
      <c r="J4" s="292"/>
      <c r="K4" s="292"/>
      <c r="L4" s="292"/>
    </row>
    <row r="5" spans="2:13" ht="14.25" customHeight="1" x14ac:dyDescent="0.2">
      <c r="B5" s="732" t="s">
        <v>245</v>
      </c>
      <c r="C5" s="733" t="s">
        <v>246</v>
      </c>
      <c r="D5" s="733" t="s">
        <v>247</v>
      </c>
      <c r="E5" s="733"/>
      <c r="F5" s="733"/>
      <c r="G5" s="733"/>
      <c r="H5" s="733"/>
      <c r="I5" s="292"/>
      <c r="J5" s="292"/>
      <c r="K5" s="292"/>
      <c r="L5" s="292"/>
    </row>
    <row r="6" spans="2:13" x14ac:dyDescent="0.2">
      <c r="B6" s="732"/>
      <c r="C6" s="733"/>
      <c r="D6" s="732" t="s">
        <v>248</v>
      </c>
      <c r="E6" s="732"/>
      <c r="F6" s="732" t="s">
        <v>249</v>
      </c>
      <c r="G6" s="732"/>
      <c r="H6" s="732"/>
      <c r="I6" s="292"/>
      <c r="J6" s="292"/>
      <c r="K6" s="292"/>
      <c r="L6" s="292"/>
    </row>
    <row r="7" spans="2:13" ht="63.75" customHeight="1" x14ac:dyDescent="0.2">
      <c r="B7" s="732"/>
      <c r="C7" s="733"/>
      <c r="D7" s="294" t="s">
        <v>250</v>
      </c>
      <c r="E7" s="294" t="s">
        <v>251</v>
      </c>
      <c r="F7" s="295" t="s">
        <v>252</v>
      </c>
      <c r="G7" s="295" t="s">
        <v>253</v>
      </c>
      <c r="H7" s="294" t="s">
        <v>254</v>
      </c>
      <c r="I7" s="292"/>
      <c r="J7" s="292"/>
      <c r="K7" s="292"/>
      <c r="L7" s="292"/>
    </row>
    <row r="8" spans="2:13" ht="23.1" customHeight="1" x14ac:dyDescent="0.2">
      <c r="B8" s="296" t="s">
        <v>255</v>
      </c>
      <c r="C8" s="297">
        <v>667147.8540899998</v>
      </c>
      <c r="D8" s="297">
        <v>44054.673310000006</v>
      </c>
      <c r="E8" s="297">
        <v>623093.18078000005</v>
      </c>
      <c r="F8" s="297">
        <v>434790.06177000009</v>
      </c>
      <c r="G8" s="297">
        <v>173690.79632999998</v>
      </c>
      <c r="H8" s="297">
        <v>14612.322679999999</v>
      </c>
      <c r="I8" s="298"/>
      <c r="J8" s="291"/>
      <c r="K8" s="291"/>
      <c r="L8" s="291"/>
      <c r="M8" s="291"/>
    </row>
    <row r="9" spans="2:13" ht="23.1" customHeight="1" x14ac:dyDescent="0.2">
      <c r="B9" s="296" t="s">
        <v>256</v>
      </c>
      <c r="C9" s="297">
        <v>725513.39976000017</v>
      </c>
      <c r="D9" s="297">
        <v>58678.139940000001</v>
      </c>
      <c r="E9" s="297">
        <v>666835.2598199998</v>
      </c>
      <c r="F9" s="297">
        <v>457600.58115999989</v>
      </c>
      <c r="G9" s="297">
        <v>191854.35837000006</v>
      </c>
      <c r="H9" s="297">
        <v>17380.32029</v>
      </c>
      <c r="I9" s="298"/>
      <c r="J9" s="291"/>
      <c r="K9" s="291"/>
      <c r="L9" s="291"/>
      <c r="M9" s="291"/>
    </row>
    <row r="10" spans="2:13" ht="23.1" customHeight="1" x14ac:dyDescent="0.2">
      <c r="B10" s="296" t="s">
        <v>257</v>
      </c>
      <c r="C10" s="297">
        <v>702697.80602999975</v>
      </c>
      <c r="D10" s="297">
        <v>60001.50668000002</v>
      </c>
      <c r="E10" s="297">
        <v>642696.29934999975</v>
      </c>
      <c r="F10" s="297">
        <v>464237.74211999989</v>
      </c>
      <c r="G10" s="297">
        <v>158092.82765999998</v>
      </c>
      <c r="H10" s="297">
        <v>20365</v>
      </c>
      <c r="I10" s="298"/>
      <c r="J10" s="298"/>
      <c r="K10" s="291"/>
      <c r="L10" s="291"/>
      <c r="M10" s="291"/>
    </row>
    <row r="11" spans="2:13" ht="23.1" customHeight="1" x14ac:dyDescent="0.2">
      <c r="B11" s="296" t="s">
        <v>258</v>
      </c>
      <c r="C11" s="297">
        <v>786089.71756999998</v>
      </c>
      <c r="D11" s="297">
        <v>93939.057939999999</v>
      </c>
      <c r="E11" s="297">
        <v>692150.65963000024</v>
      </c>
      <c r="F11" s="297">
        <v>502721.16866000002</v>
      </c>
      <c r="G11" s="297">
        <v>166176.19649999999</v>
      </c>
      <c r="H11" s="297">
        <v>23254</v>
      </c>
      <c r="I11" s="298"/>
      <c r="J11" s="298"/>
      <c r="K11" s="291"/>
      <c r="L11" s="291"/>
      <c r="M11" s="291"/>
    </row>
    <row r="12" spans="2:13" ht="23.1" customHeight="1" x14ac:dyDescent="0.2">
      <c r="B12" s="296" t="s">
        <v>259</v>
      </c>
      <c r="C12" s="297">
        <v>878579.4663099997</v>
      </c>
      <c r="D12" s="297">
        <v>96735.634189999982</v>
      </c>
      <c r="E12" s="297">
        <f>SUM(F12:H12)</f>
        <v>781842.79399000015</v>
      </c>
      <c r="F12" s="297">
        <v>571566.55324000004</v>
      </c>
      <c r="G12" s="297">
        <v>184892.24075000006</v>
      </c>
      <c r="H12" s="297">
        <v>25384</v>
      </c>
      <c r="I12" s="298"/>
      <c r="J12" s="298"/>
      <c r="K12" s="291"/>
      <c r="L12" s="291"/>
      <c r="M12" s="291"/>
    </row>
    <row r="13" spans="2:13" ht="23.1" customHeight="1" x14ac:dyDescent="0.2">
      <c r="B13" s="296" t="s">
        <v>260</v>
      </c>
      <c r="C13" s="297">
        <v>930418.84599999979</v>
      </c>
      <c r="D13" s="297">
        <v>172450.48667000001</v>
      </c>
      <c r="E13" s="297">
        <v>757968.35933000012</v>
      </c>
      <c r="F13" s="297">
        <v>546656.27150000015</v>
      </c>
      <c r="G13" s="297">
        <v>186138.98200000005</v>
      </c>
      <c r="H13" s="297">
        <v>25173.105829999997</v>
      </c>
      <c r="I13" s="298"/>
      <c r="J13" s="298"/>
      <c r="K13" s="291"/>
      <c r="L13" s="291"/>
      <c r="M13" s="291"/>
    </row>
    <row r="14" spans="2:13" ht="23.1" customHeight="1" x14ac:dyDescent="0.2">
      <c r="B14" s="296" t="s">
        <v>261</v>
      </c>
      <c r="C14" s="297">
        <v>923104.81296999985</v>
      </c>
      <c r="D14" s="297">
        <v>170826.9792200001</v>
      </c>
      <c r="E14" s="297">
        <v>752277.83374999976</v>
      </c>
      <c r="F14" s="297">
        <v>540718.90147999977</v>
      </c>
      <c r="G14" s="297">
        <v>186323.67509000003</v>
      </c>
      <c r="H14" s="297">
        <v>25235.257180000004</v>
      </c>
      <c r="I14" s="298"/>
      <c r="J14" s="298"/>
      <c r="K14" s="291"/>
      <c r="L14" s="291"/>
      <c r="M14" s="291"/>
    </row>
    <row r="15" spans="2:13" ht="23.1" customHeight="1" x14ac:dyDescent="0.2">
      <c r="B15" s="296" t="s">
        <v>262</v>
      </c>
      <c r="C15" s="297">
        <v>922631.17377999984</v>
      </c>
      <c r="D15" s="297">
        <v>149504.68612999999</v>
      </c>
      <c r="E15" s="297">
        <v>773126.48765000002</v>
      </c>
      <c r="F15" s="297">
        <v>561306.15058999974</v>
      </c>
      <c r="G15" s="297">
        <v>186393.61561000001</v>
      </c>
      <c r="H15" s="297">
        <v>25426</v>
      </c>
      <c r="I15" s="298"/>
      <c r="J15" s="298"/>
      <c r="K15" s="291"/>
      <c r="L15" s="291"/>
      <c r="M15" s="291"/>
    </row>
    <row r="16" spans="2:13" ht="23.1" customHeight="1" x14ac:dyDescent="0.2">
      <c r="B16" s="296" t="s">
        <v>263</v>
      </c>
      <c r="C16" s="297">
        <v>914619.47530999978</v>
      </c>
      <c r="D16" s="297">
        <v>96148.308620000011</v>
      </c>
      <c r="E16" s="297">
        <v>818471.16668999998</v>
      </c>
      <c r="F16" s="297">
        <v>606147.01781999983</v>
      </c>
      <c r="G16" s="297">
        <v>186632.72329999998</v>
      </c>
      <c r="H16" s="297">
        <v>25691.425569999999</v>
      </c>
      <c r="I16" s="298"/>
      <c r="J16" s="298"/>
      <c r="K16" s="291"/>
      <c r="L16" s="291"/>
      <c r="M16" s="291"/>
    </row>
    <row r="17" spans="2:13" ht="23.25" customHeight="1" x14ac:dyDescent="0.2">
      <c r="B17" s="299" t="s">
        <v>264</v>
      </c>
      <c r="C17" s="300"/>
      <c r="D17" s="300"/>
      <c r="E17" s="300"/>
      <c r="F17" s="300"/>
      <c r="G17" s="300"/>
      <c r="H17" s="301"/>
      <c r="I17" s="302"/>
      <c r="J17" s="303"/>
      <c r="K17" s="292"/>
      <c r="L17" s="292"/>
    </row>
    <row r="18" spans="2:13" ht="27" customHeight="1" x14ac:dyDescent="0.2">
      <c r="B18" s="292"/>
      <c r="C18" s="291"/>
      <c r="D18" s="291"/>
      <c r="E18" s="291"/>
      <c r="F18" s="291"/>
      <c r="G18" s="291"/>
      <c r="H18" s="291"/>
      <c r="I18" s="304"/>
      <c r="J18" s="292"/>
      <c r="K18" s="292"/>
      <c r="L18" s="292"/>
    </row>
    <row r="19" spans="2:13" ht="23.25" customHeight="1" x14ac:dyDescent="0.25">
      <c r="B19" s="292" t="s">
        <v>265</v>
      </c>
      <c r="C19" s="309"/>
      <c r="D19" s="309"/>
      <c r="E19" s="309"/>
      <c r="F19" s="309"/>
      <c r="G19" s="309"/>
      <c r="H19" s="309"/>
      <c r="I19" s="305"/>
      <c r="J19" s="305"/>
      <c r="K19" s="305"/>
      <c r="L19" s="305"/>
    </row>
    <row r="20" spans="2:13" ht="18" customHeight="1" x14ac:dyDescent="0.25">
      <c r="B20" s="309"/>
      <c r="C20" s="309"/>
      <c r="D20" s="309"/>
      <c r="E20" s="309"/>
      <c r="F20" s="309"/>
      <c r="G20" s="309"/>
      <c r="H20" s="309"/>
      <c r="I20" s="306"/>
      <c r="J20" s="306"/>
      <c r="K20" s="306"/>
      <c r="L20" s="306"/>
    </row>
    <row r="21" spans="2:13" ht="45" customHeight="1" x14ac:dyDescent="0.2">
      <c r="B21" s="294" t="s">
        <v>266</v>
      </c>
      <c r="C21" s="294" t="s">
        <v>267</v>
      </c>
      <c r="D21" s="294" t="s">
        <v>268</v>
      </c>
      <c r="E21" s="294" t="s">
        <v>269</v>
      </c>
      <c r="F21" s="294" t="s">
        <v>270</v>
      </c>
      <c r="G21" s="294" t="s">
        <v>271</v>
      </c>
      <c r="H21" s="294" t="s">
        <v>272</v>
      </c>
      <c r="I21" s="294" t="s">
        <v>273</v>
      </c>
      <c r="J21" s="294" t="s">
        <v>274</v>
      </c>
      <c r="K21" s="294" t="s">
        <v>275</v>
      </c>
      <c r="L21" s="294" t="s">
        <v>276</v>
      </c>
      <c r="M21" s="310" t="s">
        <v>277</v>
      </c>
    </row>
    <row r="22" spans="2:13" ht="23.1" customHeight="1" x14ac:dyDescent="0.2">
      <c r="B22" s="296" t="s">
        <v>278</v>
      </c>
      <c r="C22" s="307">
        <v>667147.85408999992</v>
      </c>
      <c r="D22" s="307">
        <v>62205.766679999993</v>
      </c>
      <c r="E22" s="307">
        <v>339027.20921000006</v>
      </c>
      <c r="F22" s="307">
        <v>108293.74187999996</v>
      </c>
      <c r="G22" s="307">
        <v>9646.8987799999995</v>
      </c>
      <c r="H22" s="307">
        <v>10096.23213</v>
      </c>
      <c r="I22" s="307">
        <v>53621.493409999995</v>
      </c>
      <c r="J22" s="307">
        <v>68435.507569999987</v>
      </c>
      <c r="K22" s="307">
        <v>12756.09215</v>
      </c>
      <c r="L22" s="307">
        <v>3064.9122800000005</v>
      </c>
      <c r="M22" s="307">
        <v>0</v>
      </c>
    </row>
    <row r="23" spans="2:13" ht="23.1" customHeight="1" x14ac:dyDescent="0.2">
      <c r="B23" s="296" t="s">
        <v>279</v>
      </c>
      <c r="C23" s="307">
        <v>725513.39976000006</v>
      </c>
      <c r="D23" s="307">
        <v>66848.825679999994</v>
      </c>
      <c r="E23" s="307">
        <v>370808.50283000013</v>
      </c>
      <c r="F23" s="307">
        <v>118278.21408000002</v>
      </c>
      <c r="G23" s="307">
        <v>10897.575419999999</v>
      </c>
      <c r="H23" s="307">
        <v>11443.781039999998</v>
      </c>
      <c r="I23" s="307">
        <v>51880.985370000017</v>
      </c>
      <c r="J23" s="307">
        <v>81763.640640000012</v>
      </c>
      <c r="K23" s="307">
        <v>12504.308219999995</v>
      </c>
      <c r="L23" s="307">
        <v>1087.56648</v>
      </c>
      <c r="M23" s="307">
        <v>0</v>
      </c>
    </row>
    <row r="24" spans="2:13" ht="23.1" customHeight="1" x14ac:dyDescent="0.2">
      <c r="B24" s="296" t="s">
        <v>280</v>
      </c>
      <c r="C24" s="308">
        <v>702697.80602999998</v>
      </c>
      <c r="D24" s="308">
        <v>62451.434040000029</v>
      </c>
      <c r="E24" s="308">
        <v>361086.04979999998</v>
      </c>
      <c r="F24" s="308">
        <v>114628.95593000003</v>
      </c>
      <c r="G24" s="308">
        <v>11067.45801</v>
      </c>
      <c r="H24" s="308">
        <v>13595.173419999994</v>
      </c>
      <c r="I24" s="308">
        <v>48342.139450000002</v>
      </c>
      <c r="J24" s="308">
        <v>90646.228510000001</v>
      </c>
      <c r="K24" s="308">
        <v>803.83843999999999</v>
      </c>
      <c r="L24" s="308">
        <v>76.528430000000029</v>
      </c>
      <c r="M24" s="307">
        <v>0</v>
      </c>
    </row>
    <row r="25" spans="2:13" ht="23.1" customHeight="1" x14ac:dyDescent="0.2">
      <c r="B25" s="296" t="s">
        <v>281</v>
      </c>
      <c r="C25" s="308">
        <v>786089.71756999998</v>
      </c>
      <c r="D25" s="308">
        <v>69623.636759999979</v>
      </c>
      <c r="E25" s="308">
        <v>403704.00203999993</v>
      </c>
      <c r="F25" s="308">
        <v>127692.45688999999</v>
      </c>
      <c r="G25" s="308">
        <v>12540.307000000001</v>
      </c>
      <c r="H25" s="308">
        <v>15409.875850000002</v>
      </c>
      <c r="I25" s="308">
        <v>54361.574810000006</v>
      </c>
      <c r="J25" s="308">
        <v>102020.70945000007</v>
      </c>
      <c r="K25" s="308">
        <v>660.69999000000007</v>
      </c>
      <c r="L25" s="308">
        <v>76.454780000000028</v>
      </c>
      <c r="M25" s="307">
        <v>0</v>
      </c>
    </row>
    <row r="26" spans="2:13" ht="22.5" customHeight="1" x14ac:dyDescent="0.2">
      <c r="B26" s="296" t="s">
        <v>282</v>
      </c>
      <c r="C26" s="308">
        <v>878579.46630999993</v>
      </c>
      <c r="D26" s="308">
        <v>78954.068879999992</v>
      </c>
      <c r="E26" s="308">
        <v>447227.52611999994</v>
      </c>
      <c r="F26" s="308">
        <v>140862.78992999997</v>
      </c>
      <c r="G26" s="308">
        <v>14475.455430000002</v>
      </c>
      <c r="H26" s="308">
        <v>16817.106390000001</v>
      </c>
      <c r="I26" s="308">
        <v>63954.570529999983</v>
      </c>
      <c r="J26" s="308">
        <v>115539.66422000006</v>
      </c>
      <c r="K26" s="308">
        <v>661.64337000000012</v>
      </c>
      <c r="L26" s="308">
        <v>72.300850000000025</v>
      </c>
      <c r="M26" s="308">
        <v>14.340590000000001</v>
      </c>
    </row>
    <row r="27" spans="2:13" ht="21.75" customHeight="1" x14ac:dyDescent="0.2">
      <c r="B27" s="296" t="s">
        <v>283</v>
      </c>
      <c r="C27" s="308">
        <v>930418.84600000014</v>
      </c>
      <c r="D27" s="308">
        <v>82747.596299999976</v>
      </c>
      <c r="E27" s="308">
        <v>478145.08231000014</v>
      </c>
      <c r="F27" s="308">
        <v>151001.30254000003</v>
      </c>
      <c r="G27" s="308">
        <v>14721.303489999998</v>
      </c>
      <c r="H27" s="308">
        <v>16815.142989999997</v>
      </c>
      <c r="I27" s="308">
        <v>64496.770230000002</v>
      </c>
      <c r="J27" s="308">
        <v>121741.49534000001</v>
      </c>
      <c r="K27" s="308">
        <v>662.14217000000019</v>
      </c>
      <c r="L27" s="308">
        <v>72.300850000000025</v>
      </c>
      <c r="M27" s="308">
        <v>15.70978</v>
      </c>
    </row>
    <row r="28" spans="2:13" ht="23.25" customHeight="1" x14ac:dyDescent="0.2">
      <c r="B28" s="296" t="s">
        <v>284</v>
      </c>
      <c r="C28" s="308">
        <v>923104.81296999974</v>
      </c>
      <c r="D28" s="308">
        <v>81802.770360000024</v>
      </c>
      <c r="E28" s="308">
        <v>473574.87310999969</v>
      </c>
      <c r="F28" s="308">
        <v>149633.16975999999</v>
      </c>
      <c r="G28" s="308">
        <v>15006.73155</v>
      </c>
      <c r="H28" s="308">
        <v>16884.224850000006</v>
      </c>
      <c r="I28" s="308">
        <v>64506.862329999996</v>
      </c>
      <c r="J28" s="308">
        <v>120944.68373999995</v>
      </c>
      <c r="K28" s="308">
        <v>661.74235000000022</v>
      </c>
      <c r="L28" s="308">
        <v>72.300850000000025</v>
      </c>
      <c r="M28" s="308">
        <v>17.454069999999998</v>
      </c>
    </row>
    <row r="29" spans="2:13" ht="24.75" customHeight="1" x14ac:dyDescent="0.2">
      <c r="B29" s="296" t="s">
        <v>285</v>
      </c>
      <c r="C29" s="308">
        <f>SUM(D29:M29)</f>
        <v>922630.51411000022</v>
      </c>
      <c r="D29" s="308">
        <v>82323.488409999976</v>
      </c>
      <c r="E29" s="308">
        <v>473103.09878000017</v>
      </c>
      <c r="F29" s="308">
        <v>149336.29349000001</v>
      </c>
      <c r="G29" s="308">
        <v>15074.492349999999</v>
      </c>
      <c r="H29" s="308">
        <v>16969.151379999999</v>
      </c>
      <c r="I29" s="308">
        <v>63799.994699999988</v>
      </c>
      <c r="J29" s="308">
        <v>121272.29552</v>
      </c>
      <c r="K29" s="308">
        <v>662.39862999999991</v>
      </c>
      <c r="L29" s="308">
        <v>72.300850000000025</v>
      </c>
      <c r="M29" s="308">
        <v>17</v>
      </c>
    </row>
    <row r="30" spans="2:13" ht="21" customHeight="1" x14ac:dyDescent="0.2">
      <c r="B30" s="296" t="s">
        <v>286</v>
      </c>
      <c r="C30" s="308">
        <v>914619.47530999978</v>
      </c>
      <c r="D30" s="308">
        <v>83347.697050000002</v>
      </c>
      <c r="E30" s="308">
        <v>468274.16083999991</v>
      </c>
      <c r="F30" s="308">
        <v>147674.74528999996</v>
      </c>
      <c r="G30" s="308">
        <v>15300.320289999998</v>
      </c>
      <c r="H30" s="308">
        <v>17112.541629999996</v>
      </c>
      <c r="I30" s="308">
        <v>60554.038759999989</v>
      </c>
      <c r="J30" s="308">
        <v>121600.73326999995</v>
      </c>
      <c r="K30" s="308">
        <v>663.11211000000014</v>
      </c>
      <c r="L30" s="308">
        <v>72.300850000000025</v>
      </c>
      <c r="M30" s="308">
        <v>19.825220000000002</v>
      </c>
    </row>
    <row r="33" spans="3:13" x14ac:dyDescent="0.2"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</row>
  </sheetData>
  <mergeCells count="6">
    <mergeCell ref="B2:H2"/>
    <mergeCell ref="B5:B7"/>
    <mergeCell ref="C5:C7"/>
    <mergeCell ref="D5:H5"/>
    <mergeCell ref="D6:E6"/>
    <mergeCell ref="F6:H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"/>
  <sheetViews>
    <sheetView showGridLines="0" workbookViewId="0">
      <selection activeCell="C36" sqref="C36"/>
    </sheetView>
  </sheetViews>
  <sheetFormatPr defaultRowHeight="12.75" x14ac:dyDescent="0.2"/>
  <cols>
    <col min="1" max="1" width="9.140625" style="290"/>
    <col min="2" max="2" width="9.28515625" style="290" customWidth="1"/>
    <col min="3" max="3" width="9.85546875" style="290" customWidth="1"/>
    <col min="4" max="257" width="9.140625" style="290"/>
    <col min="258" max="258" width="9.28515625" style="290" customWidth="1"/>
    <col min="259" max="259" width="9.85546875" style="290" customWidth="1"/>
    <col min="260" max="513" width="9.140625" style="290"/>
    <col min="514" max="514" width="9.28515625" style="290" customWidth="1"/>
    <col min="515" max="515" width="9.85546875" style="290" customWidth="1"/>
    <col min="516" max="769" width="9.140625" style="290"/>
    <col min="770" max="770" width="9.28515625" style="290" customWidth="1"/>
    <col min="771" max="771" width="9.85546875" style="290" customWidth="1"/>
    <col min="772" max="1025" width="9.140625" style="290"/>
    <col min="1026" max="1026" width="9.28515625" style="290" customWidth="1"/>
    <col min="1027" max="1027" width="9.85546875" style="290" customWidth="1"/>
    <col min="1028" max="1281" width="9.140625" style="290"/>
    <col min="1282" max="1282" width="9.28515625" style="290" customWidth="1"/>
    <col min="1283" max="1283" width="9.85546875" style="290" customWidth="1"/>
    <col min="1284" max="1537" width="9.140625" style="290"/>
    <col min="1538" max="1538" width="9.28515625" style="290" customWidth="1"/>
    <col min="1539" max="1539" width="9.85546875" style="290" customWidth="1"/>
    <col min="1540" max="1793" width="9.140625" style="290"/>
    <col min="1794" max="1794" width="9.28515625" style="290" customWidth="1"/>
    <col min="1795" max="1795" width="9.85546875" style="290" customWidth="1"/>
    <col min="1796" max="2049" width="9.140625" style="290"/>
    <col min="2050" max="2050" width="9.28515625" style="290" customWidth="1"/>
    <col min="2051" max="2051" width="9.85546875" style="290" customWidth="1"/>
    <col min="2052" max="2305" width="9.140625" style="290"/>
    <col min="2306" max="2306" width="9.28515625" style="290" customWidth="1"/>
    <col min="2307" max="2307" width="9.85546875" style="290" customWidth="1"/>
    <col min="2308" max="2561" width="9.140625" style="290"/>
    <col min="2562" max="2562" width="9.28515625" style="290" customWidth="1"/>
    <col min="2563" max="2563" width="9.85546875" style="290" customWidth="1"/>
    <col min="2564" max="2817" width="9.140625" style="290"/>
    <col min="2818" max="2818" width="9.28515625" style="290" customWidth="1"/>
    <col min="2819" max="2819" width="9.85546875" style="290" customWidth="1"/>
    <col min="2820" max="3073" width="9.140625" style="290"/>
    <col min="3074" max="3074" width="9.28515625" style="290" customWidth="1"/>
    <col min="3075" max="3075" width="9.85546875" style="290" customWidth="1"/>
    <col min="3076" max="3329" width="9.140625" style="290"/>
    <col min="3330" max="3330" width="9.28515625" style="290" customWidth="1"/>
    <col min="3331" max="3331" width="9.85546875" style="290" customWidth="1"/>
    <col min="3332" max="3585" width="9.140625" style="290"/>
    <col min="3586" max="3586" width="9.28515625" style="290" customWidth="1"/>
    <col min="3587" max="3587" width="9.85546875" style="290" customWidth="1"/>
    <col min="3588" max="3841" width="9.140625" style="290"/>
    <col min="3842" max="3842" width="9.28515625" style="290" customWidth="1"/>
    <col min="3843" max="3843" width="9.85546875" style="290" customWidth="1"/>
    <col min="3844" max="4097" width="9.140625" style="290"/>
    <col min="4098" max="4098" width="9.28515625" style="290" customWidth="1"/>
    <col min="4099" max="4099" width="9.85546875" style="290" customWidth="1"/>
    <col min="4100" max="4353" width="9.140625" style="290"/>
    <col min="4354" max="4354" width="9.28515625" style="290" customWidth="1"/>
    <col min="4355" max="4355" width="9.85546875" style="290" customWidth="1"/>
    <col min="4356" max="4609" width="9.140625" style="290"/>
    <col min="4610" max="4610" width="9.28515625" style="290" customWidth="1"/>
    <col min="4611" max="4611" width="9.85546875" style="290" customWidth="1"/>
    <col min="4612" max="4865" width="9.140625" style="290"/>
    <col min="4866" max="4866" width="9.28515625" style="290" customWidth="1"/>
    <col min="4867" max="4867" width="9.85546875" style="290" customWidth="1"/>
    <col min="4868" max="5121" width="9.140625" style="290"/>
    <col min="5122" max="5122" width="9.28515625" style="290" customWidth="1"/>
    <col min="5123" max="5123" width="9.85546875" style="290" customWidth="1"/>
    <col min="5124" max="5377" width="9.140625" style="290"/>
    <col min="5378" max="5378" width="9.28515625" style="290" customWidth="1"/>
    <col min="5379" max="5379" width="9.85546875" style="290" customWidth="1"/>
    <col min="5380" max="5633" width="9.140625" style="290"/>
    <col min="5634" max="5634" width="9.28515625" style="290" customWidth="1"/>
    <col min="5635" max="5635" width="9.85546875" style="290" customWidth="1"/>
    <col min="5636" max="5889" width="9.140625" style="290"/>
    <col min="5890" max="5890" width="9.28515625" style="290" customWidth="1"/>
    <col min="5891" max="5891" width="9.85546875" style="290" customWidth="1"/>
    <col min="5892" max="6145" width="9.140625" style="290"/>
    <col min="6146" max="6146" width="9.28515625" style="290" customWidth="1"/>
    <col min="6147" max="6147" width="9.85546875" style="290" customWidth="1"/>
    <col min="6148" max="6401" width="9.140625" style="290"/>
    <col min="6402" max="6402" width="9.28515625" style="290" customWidth="1"/>
    <col min="6403" max="6403" width="9.85546875" style="290" customWidth="1"/>
    <col min="6404" max="6657" width="9.140625" style="290"/>
    <col min="6658" max="6658" width="9.28515625" style="290" customWidth="1"/>
    <col min="6659" max="6659" width="9.85546875" style="290" customWidth="1"/>
    <col min="6660" max="6913" width="9.140625" style="290"/>
    <col min="6914" max="6914" width="9.28515625" style="290" customWidth="1"/>
    <col min="6915" max="6915" width="9.85546875" style="290" customWidth="1"/>
    <col min="6916" max="7169" width="9.140625" style="290"/>
    <col min="7170" max="7170" width="9.28515625" style="290" customWidth="1"/>
    <col min="7171" max="7171" width="9.85546875" style="290" customWidth="1"/>
    <col min="7172" max="7425" width="9.140625" style="290"/>
    <col min="7426" max="7426" width="9.28515625" style="290" customWidth="1"/>
    <col min="7427" max="7427" width="9.85546875" style="290" customWidth="1"/>
    <col min="7428" max="7681" width="9.140625" style="290"/>
    <col min="7682" max="7682" width="9.28515625" style="290" customWidth="1"/>
    <col min="7683" max="7683" width="9.85546875" style="290" customWidth="1"/>
    <col min="7684" max="7937" width="9.140625" style="290"/>
    <col min="7938" max="7938" width="9.28515625" style="290" customWidth="1"/>
    <col min="7939" max="7939" width="9.85546875" style="290" customWidth="1"/>
    <col min="7940" max="8193" width="9.140625" style="290"/>
    <col min="8194" max="8194" width="9.28515625" style="290" customWidth="1"/>
    <col min="8195" max="8195" width="9.85546875" style="290" customWidth="1"/>
    <col min="8196" max="8449" width="9.140625" style="290"/>
    <col min="8450" max="8450" width="9.28515625" style="290" customWidth="1"/>
    <col min="8451" max="8451" width="9.85546875" style="290" customWidth="1"/>
    <col min="8452" max="8705" width="9.140625" style="290"/>
    <col min="8706" max="8706" width="9.28515625" style="290" customWidth="1"/>
    <col min="8707" max="8707" width="9.85546875" style="290" customWidth="1"/>
    <col min="8708" max="8961" width="9.140625" style="290"/>
    <col min="8962" max="8962" width="9.28515625" style="290" customWidth="1"/>
    <col min="8963" max="8963" width="9.85546875" style="290" customWidth="1"/>
    <col min="8964" max="9217" width="9.140625" style="290"/>
    <col min="9218" max="9218" width="9.28515625" style="290" customWidth="1"/>
    <col min="9219" max="9219" width="9.85546875" style="290" customWidth="1"/>
    <col min="9220" max="9473" width="9.140625" style="290"/>
    <col min="9474" max="9474" width="9.28515625" style="290" customWidth="1"/>
    <col min="9475" max="9475" width="9.85546875" style="290" customWidth="1"/>
    <col min="9476" max="9729" width="9.140625" style="290"/>
    <col min="9730" max="9730" width="9.28515625" style="290" customWidth="1"/>
    <col min="9731" max="9731" width="9.85546875" style="290" customWidth="1"/>
    <col min="9732" max="9985" width="9.140625" style="290"/>
    <col min="9986" max="9986" width="9.28515625" style="290" customWidth="1"/>
    <col min="9987" max="9987" width="9.85546875" style="290" customWidth="1"/>
    <col min="9988" max="10241" width="9.140625" style="290"/>
    <col min="10242" max="10242" width="9.28515625" style="290" customWidth="1"/>
    <col min="10243" max="10243" width="9.85546875" style="290" customWidth="1"/>
    <col min="10244" max="10497" width="9.140625" style="290"/>
    <col min="10498" max="10498" width="9.28515625" style="290" customWidth="1"/>
    <col min="10499" max="10499" width="9.85546875" style="290" customWidth="1"/>
    <col min="10500" max="10753" width="9.140625" style="290"/>
    <col min="10754" max="10754" width="9.28515625" style="290" customWidth="1"/>
    <col min="10755" max="10755" width="9.85546875" style="290" customWidth="1"/>
    <col min="10756" max="11009" width="9.140625" style="290"/>
    <col min="11010" max="11010" width="9.28515625" style="290" customWidth="1"/>
    <col min="11011" max="11011" width="9.85546875" style="290" customWidth="1"/>
    <col min="11012" max="11265" width="9.140625" style="290"/>
    <col min="11266" max="11266" width="9.28515625" style="290" customWidth="1"/>
    <col min="11267" max="11267" width="9.85546875" style="290" customWidth="1"/>
    <col min="11268" max="11521" width="9.140625" style="290"/>
    <col min="11522" max="11522" width="9.28515625" style="290" customWidth="1"/>
    <col min="11523" max="11523" width="9.85546875" style="290" customWidth="1"/>
    <col min="11524" max="11777" width="9.140625" style="290"/>
    <col min="11778" max="11778" width="9.28515625" style="290" customWidth="1"/>
    <col min="11779" max="11779" width="9.85546875" style="290" customWidth="1"/>
    <col min="11780" max="12033" width="9.140625" style="290"/>
    <col min="12034" max="12034" width="9.28515625" style="290" customWidth="1"/>
    <col min="12035" max="12035" width="9.85546875" style="290" customWidth="1"/>
    <col min="12036" max="12289" width="9.140625" style="290"/>
    <col min="12290" max="12290" width="9.28515625" style="290" customWidth="1"/>
    <col min="12291" max="12291" width="9.85546875" style="290" customWidth="1"/>
    <col min="12292" max="12545" width="9.140625" style="290"/>
    <col min="12546" max="12546" width="9.28515625" style="290" customWidth="1"/>
    <col min="12547" max="12547" width="9.85546875" style="290" customWidth="1"/>
    <col min="12548" max="12801" width="9.140625" style="290"/>
    <col min="12802" max="12802" width="9.28515625" style="290" customWidth="1"/>
    <col min="12803" max="12803" width="9.85546875" style="290" customWidth="1"/>
    <col min="12804" max="13057" width="9.140625" style="290"/>
    <col min="13058" max="13058" width="9.28515625" style="290" customWidth="1"/>
    <col min="13059" max="13059" width="9.85546875" style="290" customWidth="1"/>
    <col min="13060" max="13313" width="9.140625" style="290"/>
    <col min="13314" max="13314" width="9.28515625" style="290" customWidth="1"/>
    <col min="13315" max="13315" width="9.85546875" style="290" customWidth="1"/>
    <col min="13316" max="13569" width="9.140625" style="290"/>
    <col min="13570" max="13570" width="9.28515625" style="290" customWidth="1"/>
    <col min="13571" max="13571" width="9.85546875" style="290" customWidth="1"/>
    <col min="13572" max="13825" width="9.140625" style="290"/>
    <col min="13826" max="13826" width="9.28515625" style="290" customWidth="1"/>
    <col min="13827" max="13827" width="9.85546875" style="290" customWidth="1"/>
    <col min="13828" max="14081" width="9.140625" style="290"/>
    <col min="14082" max="14082" width="9.28515625" style="290" customWidth="1"/>
    <col min="14083" max="14083" width="9.85546875" style="290" customWidth="1"/>
    <col min="14084" max="14337" width="9.140625" style="290"/>
    <col min="14338" max="14338" width="9.28515625" style="290" customWidth="1"/>
    <col min="14339" max="14339" width="9.85546875" style="290" customWidth="1"/>
    <col min="14340" max="14593" width="9.140625" style="290"/>
    <col min="14594" max="14594" width="9.28515625" style="290" customWidth="1"/>
    <col min="14595" max="14595" width="9.85546875" style="290" customWidth="1"/>
    <col min="14596" max="14849" width="9.140625" style="290"/>
    <col min="14850" max="14850" width="9.28515625" style="290" customWidth="1"/>
    <col min="14851" max="14851" width="9.85546875" style="290" customWidth="1"/>
    <col min="14852" max="15105" width="9.140625" style="290"/>
    <col min="15106" max="15106" width="9.28515625" style="290" customWidth="1"/>
    <col min="15107" max="15107" width="9.85546875" style="290" customWidth="1"/>
    <col min="15108" max="15361" width="9.140625" style="290"/>
    <col min="15362" max="15362" width="9.28515625" style="290" customWidth="1"/>
    <col min="15363" max="15363" width="9.85546875" style="290" customWidth="1"/>
    <col min="15364" max="15617" width="9.140625" style="290"/>
    <col min="15618" max="15618" width="9.28515625" style="290" customWidth="1"/>
    <col min="15619" max="15619" width="9.85546875" style="290" customWidth="1"/>
    <col min="15620" max="15873" width="9.140625" style="290"/>
    <col min="15874" max="15874" width="9.28515625" style="290" customWidth="1"/>
    <col min="15875" max="15875" width="9.85546875" style="290" customWidth="1"/>
    <col min="15876" max="16129" width="9.140625" style="290"/>
    <col min="16130" max="16130" width="9.28515625" style="290" customWidth="1"/>
    <col min="16131" max="16131" width="9.85546875" style="290" customWidth="1"/>
    <col min="16132" max="16384" width="9.140625" style="290"/>
  </cols>
  <sheetData>
    <row r="2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45"/>
  <sheetViews>
    <sheetView zoomScale="75" zoomScaleNormal="75" workbookViewId="0">
      <selection activeCell="C36" sqref="C36"/>
    </sheetView>
  </sheetViews>
  <sheetFormatPr defaultRowHeight="15" x14ac:dyDescent="0.25"/>
  <cols>
    <col min="1" max="1" width="9.140625" style="311"/>
    <col min="2" max="2" width="23.42578125" style="311" customWidth="1"/>
    <col min="3" max="3" width="13.7109375" style="311" customWidth="1"/>
    <col min="4" max="4" width="15.42578125" style="311" customWidth="1"/>
    <col min="5" max="5" width="13.28515625" style="311" customWidth="1"/>
    <col min="6" max="6" width="19.85546875" style="311" customWidth="1"/>
    <col min="7" max="236" width="9.140625" style="311"/>
    <col min="237" max="237" width="18.7109375" style="311" bestFit="1" customWidth="1"/>
    <col min="238" max="238" width="13.7109375" style="311" customWidth="1"/>
    <col min="239" max="239" width="15.42578125" style="311" customWidth="1"/>
    <col min="240" max="240" width="13.28515625" style="311" customWidth="1"/>
    <col min="241" max="241" width="16.42578125" style="311" customWidth="1"/>
    <col min="242" max="243" width="9.140625" style="311"/>
    <col min="244" max="244" width="15.7109375" style="311" bestFit="1" customWidth="1"/>
    <col min="245" max="246" width="18.28515625" style="311" bestFit="1" customWidth="1"/>
    <col min="247" max="248" width="9.140625" style="311"/>
    <col min="249" max="249" width="15.7109375" style="311" bestFit="1" customWidth="1"/>
    <col min="250" max="250" width="9.140625" style="311"/>
    <col min="251" max="251" width="15.7109375" style="311" bestFit="1" customWidth="1"/>
    <col min="252" max="257" width="9.140625" style="311"/>
    <col min="258" max="258" width="15.7109375" style="311" bestFit="1" customWidth="1"/>
    <col min="259" max="492" width="9.140625" style="311"/>
    <col min="493" max="493" width="18.7109375" style="311" bestFit="1" customWidth="1"/>
    <col min="494" max="494" width="13.7109375" style="311" customWidth="1"/>
    <col min="495" max="495" width="15.42578125" style="311" customWidth="1"/>
    <col min="496" max="496" width="13.28515625" style="311" customWidth="1"/>
    <col min="497" max="497" width="16.42578125" style="311" customWidth="1"/>
    <col min="498" max="499" width="9.140625" style="311"/>
    <col min="500" max="500" width="15.7109375" style="311" bestFit="1" customWidth="1"/>
    <col min="501" max="502" width="18.28515625" style="311" bestFit="1" customWidth="1"/>
    <col min="503" max="504" width="9.140625" style="311"/>
    <col min="505" max="505" width="15.7109375" style="311" bestFit="1" customWidth="1"/>
    <col min="506" max="506" width="9.140625" style="311"/>
    <col min="507" max="507" width="15.7109375" style="311" bestFit="1" customWidth="1"/>
    <col min="508" max="513" width="9.140625" style="311"/>
    <col min="514" max="514" width="15.7109375" style="311" bestFit="1" customWidth="1"/>
    <col min="515" max="748" width="9.140625" style="311"/>
    <col min="749" max="749" width="18.7109375" style="311" bestFit="1" customWidth="1"/>
    <col min="750" max="750" width="13.7109375" style="311" customWidth="1"/>
    <col min="751" max="751" width="15.42578125" style="311" customWidth="1"/>
    <col min="752" max="752" width="13.28515625" style="311" customWidth="1"/>
    <col min="753" max="753" width="16.42578125" style="311" customWidth="1"/>
    <col min="754" max="755" width="9.140625" style="311"/>
    <col min="756" max="756" width="15.7109375" style="311" bestFit="1" customWidth="1"/>
    <col min="757" max="758" width="18.28515625" style="311" bestFit="1" customWidth="1"/>
    <col min="759" max="760" width="9.140625" style="311"/>
    <col min="761" max="761" width="15.7109375" style="311" bestFit="1" customWidth="1"/>
    <col min="762" max="762" width="9.140625" style="311"/>
    <col min="763" max="763" width="15.7109375" style="311" bestFit="1" customWidth="1"/>
    <col min="764" max="769" width="9.140625" style="311"/>
    <col min="770" max="770" width="15.7109375" style="311" bestFit="1" customWidth="1"/>
    <col min="771" max="1004" width="9.140625" style="311"/>
    <col min="1005" max="1005" width="18.7109375" style="311" bestFit="1" customWidth="1"/>
    <col min="1006" max="1006" width="13.7109375" style="311" customWidth="1"/>
    <col min="1007" max="1007" width="15.42578125" style="311" customWidth="1"/>
    <col min="1008" max="1008" width="13.28515625" style="311" customWidth="1"/>
    <col min="1009" max="1009" width="16.42578125" style="311" customWidth="1"/>
    <col min="1010" max="1011" width="9.140625" style="311"/>
    <col min="1012" max="1012" width="15.7109375" style="311" bestFit="1" customWidth="1"/>
    <col min="1013" max="1014" width="18.28515625" style="311" bestFit="1" customWidth="1"/>
    <col min="1015" max="1016" width="9.140625" style="311"/>
    <col min="1017" max="1017" width="15.7109375" style="311" bestFit="1" customWidth="1"/>
    <col min="1018" max="1018" width="9.140625" style="311"/>
    <col min="1019" max="1019" width="15.7109375" style="311" bestFit="1" customWidth="1"/>
    <col min="1020" max="1025" width="9.140625" style="311"/>
    <col min="1026" max="1026" width="15.7109375" style="311" bestFit="1" customWidth="1"/>
    <col min="1027" max="1260" width="9.140625" style="311"/>
    <col min="1261" max="1261" width="18.7109375" style="311" bestFit="1" customWidth="1"/>
    <col min="1262" max="1262" width="13.7109375" style="311" customWidth="1"/>
    <col min="1263" max="1263" width="15.42578125" style="311" customWidth="1"/>
    <col min="1264" max="1264" width="13.28515625" style="311" customWidth="1"/>
    <col min="1265" max="1265" width="16.42578125" style="311" customWidth="1"/>
    <col min="1266" max="1267" width="9.140625" style="311"/>
    <col min="1268" max="1268" width="15.7109375" style="311" bestFit="1" customWidth="1"/>
    <col min="1269" max="1270" width="18.28515625" style="311" bestFit="1" customWidth="1"/>
    <col min="1271" max="1272" width="9.140625" style="311"/>
    <col min="1273" max="1273" width="15.7109375" style="311" bestFit="1" customWidth="1"/>
    <col min="1274" max="1274" width="9.140625" style="311"/>
    <col min="1275" max="1275" width="15.7109375" style="311" bestFit="1" customWidth="1"/>
    <col min="1276" max="1281" width="9.140625" style="311"/>
    <col min="1282" max="1282" width="15.7109375" style="311" bestFit="1" customWidth="1"/>
    <col min="1283" max="1516" width="9.140625" style="311"/>
    <col min="1517" max="1517" width="18.7109375" style="311" bestFit="1" customWidth="1"/>
    <col min="1518" max="1518" width="13.7109375" style="311" customWidth="1"/>
    <col min="1519" max="1519" width="15.42578125" style="311" customWidth="1"/>
    <col min="1520" max="1520" width="13.28515625" style="311" customWidth="1"/>
    <col min="1521" max="1521" width="16.42578125" style="311" customWidth="1"/>
    <col min="1522" max="1523" width="9.140625" style="311"/>
    <col min="1524" max="1524" width="15.7109375" style="311" bestFit="1" customWidth="1"/>
    <col min="1525" max="1526" width="18.28515625" style="311" bestFit="1" customWidth="1"/>
    <col min="1527" max="1528" width="9.140625" style="311"/>
    <col min="1529" max="1529" width="15.7109375" style="311" bestFit="1" customWidth="1"/>
    <col min="1530" max="1530" width="9.140625" style="311"/>
    <col min="1531" max="1531" width="15.7109375" style="311" bestFit="1" customWidth="1"/>
    <col min="1532" max="1537" width="9.140625" style="311"/>
    <col min="1538" max="1538" width="15.7109375" style="311" bestFit="1" customWidth="1"/>
    <col min="1539" max="1772" width="9.140625" style="311"/>
    <col min="1773" max="1773" width="18.7109375" style="311" bestFit="1" customWidth="1"/>
    <col min="1774" max="1774" width="13.7109375" style="311" customWidth="1"/>
    <col min="1775" max="1775" width="15.42578125" style="311" customWidth="1"/>
    <col min="1776" max="1776" width="13.28515625" style="311" customWidth="1"/>
    <col min="1777" max="1777" width="16.42578125" style="311" customWidth="1"/>
    <col min="1778" max="1779" width="9.140625" style="311"/>
    <col min="1780" max="1780" width="15.7109375" style="311" bestFit="1" customWidth="1"/>
    <col min="1781" max="1782" width="18.28515625" style="311" bestFit="1" customWidth="1"/>
    <col min="1783" max="1784" width="9.140625" style="311"/>
    <col min="1785" max="1785" width="15.7109375" style="311" bestFit="1" customWidth="1"/>
    <col min="1786" max="1786" width="9.140625" style="311"/>
    <col min="1787" max="1787" width="15.7109375" style="311" bestFit="1" customWidth="1"/>
    <col min="1788" max="1793" width="9.140625" style="311"/>
    <col min="1794" max="1794" width="15.7109375" style="311" bestFit="1" customWidth="1"/>
    <col min="1795" max="2028" width="9.140625" style="311"/>
    <col min="2029" max="2029" width="18.7109375" style="311" bestFit="1" customWidth="1"/>
    <col min="2030" max="2030" width="13.7109375" style="311" customWidth="1"/>
    <col min="2031" max="2031" width="15.42578125" style="311" customWidth="1"/>
    <col min="2032" max="2032" width="13.28515625" style="311" customWidth="1"/>
    <col min="2033" max="2033" width="16.42578125" style="311" customWidth="1"/>
    <col min="2034" max="2035" width="9.140625" style="311"/>
    <col min="2036" max="2036" width="15.7109375" style="311" bestFit="1" customWidth="1"/>
    <col min="2037" max="2038" width="18.28515625" style="311" bestFit="1" customWidth="1"/>
    <col min="2039" max="2040" width="9.140625" style="311"/>
    <col min="2041" max="2041" width="15.7109375" style="311" bestFit="1" customWidth="1"/>
    <col min="2042" max="2042" width="9.140625" style="311"/>
    <col min="2043" max="2043" width="15.7109375" style="311" bestFit="1" customWidth="1"/>
    <col min="2044" max="2049" width="9.140625" style="311"/>
    <col min="2050" max="2050" width="15.7109375" style="311" bestFit="1" customWidth="1"/>
    <col min="2051" max="2284" width="9.140625" style="311"/>
    <col min="2285" max="2285" width="18.7109375" style="311" bestFit="1" customWidth="1"/>
    <col min="2286" max="2286" width="13.7109375" style="311" customWidth="1"/>
    <col min="2287" max="2287" width="15.42578125" style="311" customWidth="1"/>
    <col min="2288" max="2288" width="13.28515625" style="311" customWidth="1"/>
    <col min="2289" max="2289" width="16.42578125" style="311" customWidth="1"/>
    <col min="2290" max="2291" width="9.140625" style="311"/>
    <col min="2292" max="2292" width="15.7109375" style="311" bestFit="1" customWidth="1"/>
    <col min="2293" max="2294" width="18.28515625" style="311" bestFit="1" customWidth="1"/>
    <col min="2295" max="2296" width="9.140625" style="311"/>
    <col min="2297" max="2297" width="15.7109375" style="311" bestFit="1" customWidth="1"/>
    <col min="2298" max="2298" width="9.140625" style="311"/>
    <col min="2299" max="2299" width="15.7109375" style="311" bestFit="1" customWidth="1"/>
    <col min="2300" max="2305" width="9.140625" style="311"/>
    <col min="2306" max="2306" width="15.7109375" style="311" bestFit="1" customWidth="1"/>
    <col min="2307" max="2540" width="9.140625" style="311"/>
    <col min="2541" max="2541" width="18.7109375" style="311" bestFit="1" customWidth="1"/>
    <col min="2542" max="2542" width="13.7109375" style="311" customWidth="1"/>
    <col min="2543" max="2543" width="15.42578125" style="311" customWidth="1"/>
    <col min="2544" max="2544" width="13.28515625" style="311" customWidth="1"/>
    <col min="2545" max="2545" width="16.42578125" style="311" customWidth="1"/>
    <col min="2546" max="2547" width="9.140625" style="311"/>
    <col min="2548" max="2548" width="15.7109375" style="311" bestFit="1" customWidth="1"/>
    <col min="2549" max="2550" width="18.28515625" style="311" bestFit="1" customWidth="1"/>
    <col min="2551" max="2552" width="9.140625" style="311"/>
    <col min="2553" max="2553" width="15.7109375" style="311" bestFit="1" customWidth="1"/>
    <col min="2554" max="2554" width="9.140625" style="311"/>
    <col min="2555" max="2555" width="15.7109375" style="311" bestFit="1" customWidth="1"/>
    <col min="2556" max="2561" width="9.140625" style="311"/>
    <col min="2562" max="2562" width="15.7109375" style="311" bestFit="1" customWidth="1"/>
    <col min="2563" max="2796" width="9.140625" style="311"/>
    <col min="2797" max="2797" width="18.7109375" style="311" bestFit="1" customWidth="1"/>
    <col min="2798" max="2798" width="13.7109375" style="311" customWidth="1"/>
    <col min="2799" max="2799" width="15.42578125" style="311" customWidth="1"/>
    <col min="2800" max="2800" width="13.28515625" style="311" customWidth="1"/>
    <col min="2801" max="2801" width="16.42578125" style="311" customWidth="1"/>
    <col min="2802" max="2803" width="9.140625" style="311"/>
    <col min="2804" max="2804" width="15.7109375" style="311" bestFit="1" customWidth="1"/>
    <col min="2805" max="2806" width="18.28515625" style="311" bestFit="1" customWidth="1"/>
    <col min="2807" max="2808" width="9.140625" style="311"/>
    <col min="2809" max="2809" width="15.7109375" style="311" bestFit="1" customWidth="1"/>
    <col min="2810" max="2810" width="9.140625" style="311"/>
    <col min="2811" max="2811" width="15.7109375" style="311" bestFit="1" customWidth="1"/>
    <col min="2812" max="2817" width="9.140625" style="311"/>
    <col min="2818" max="2818" width="15.7109375" style="311" bestFit="1" customWidth="1"/>
    <col min="2819" max="3052" width="9.140625" style="311"/>
    <col min="3053" max="3053" width="18.7109375" style="311" bestFit="1" customWidth="1"/>
    <col min="3054" max="3054" width="13.7109375" style="311" customWidth="1"/>
    <col min="3055" max="3055" width="15.42578125" style="311" customWidth="1"/>
    <col min="3056" max="3056" width="13.28515625" style="311" customWidth="1"/>
    <col min="3057" max="3057" width="16.42578125" style="311" customWidth="1"/>
    <col min="3058" max="3059" width="9.140625" style="311"/>
    <col min="3060" max="3060" width="15.7109375" style="311" bestFit="1" customWidth="1"/>
    <col min="3061" max="3062" width="18.28515625" style="311" bestFit="1" customWidth="1"/>
    <col min="3063" max="3064" width="9.140625" style="311"/>
    <col min="3065" max="3065" width="15.7109375" style="311" bestFit="1" customWidth="1"/>
    <col min="3066" max="3066" width="9.140625" style="311"/>
    <col min="3067" max="3067" width="15.7109375" style="311" bestFit="1" customWidth="1"/>
    <col min="3068" max="3073" width="9.140625" style="311"/>
    <col min="3074" max="3074" width="15.7109375" style="311" bestFit="1" customWidth="1"/>
    <col min="3075" max="3308" width="9.140625" style="311"/>
    <col min="3309" max="3309" width="18.7109375" style="311" bestFit="1" customWidth="1"/>
    <col min="3310" max="3310" width="13.7109375" style="311" customWidth="1"/>
    <col min="3311" max="3311" width="15.42578125" style="311" customWidth="1"/>
    <col min="3312" max="3312" width="13.28515625" style="311" customWidth="1"/>
    <col min="3313" max="3313" width="16.42578125" style="311" customWidth="1"/>
    <col min="3314" max="3315" width="9.140625" style="311"/>
    <col min="3316" max="3316" width="15.7109375" style="311" bestFit="1" customWidth="1"/>
    <col min="3317" max="3318" width="18.28515625" style="311" bestFit="1" customWidth="1"/>
    <col min="3319" max="3320" width="9.140625" style="311"/>
    <col min="3321" max="3321" width="15.7109375" style="311" bestFit="1" customWidth="1"/>
    <col min="3322" max="3322" width="9.140625" style="311"/>
    <col min="3323" max="3323" width="15.7109375" style="311" bestFit="1" customWidth="1"/>
    <col min="3324" max="3329" width="9.140625" style="311"/>
    <col min="3330" max="3330" width="15.7109375" style="311" bestFit="1" customWidth="1"/>
    <col min="3331" max="3564" width="9.140625" style="311"/>
    <col min="3565" max="3565" width="18.7109375" style="311" bestFit="1" customWidth="1"/>
    <col min="3566" max="3566" width="13.7109375" style="311" customWidth="1"/>
    <col min="3567" max="3567" width="15.42578125" style="311" customWidth="1"/>
    <col min="3568" max="3568" width="13.28515625" style="311" customWidth="1"/>
    <col min="3569" max="3569" width="16.42578125" style="311" customWidth="1"/>
    <col min="3570" max="3571" width="9.140625" style="311"/>
    <col min="3572" max="3572" width="15.7109375" style="311" bestFit="1" customWidth="1"/>
    <col min="3573" max="3574" width="18.28515625" style="311" bestFit="1" customWidth="1"/>
    <col min="3575" max="3576" width="9.140625" style="311"/>
    <col min="3577" max="3577" width="15.7109375" style="311" bestFit="1" customWidth="1"/>
    <col min="3578" max="3578" width="9.140625" style="311"/>
    <col min="3579" max="3579" width="15.7109375" style="311" bestFit="1" customWidth="1"/>
    <col min="3580" max="3585" width="9.140625" style="311"/>
    <col min="3586" max="3586" width="15.7109375" style="311" bestFit="1" customWidth="1"/>
    <col min="3587" max="3820" width="9.140625" style="311"/>
    <col min="3821" max="3821" width="18.7109375" style="311" bestFit="1" customWidth="1"/>
    <col min="3822" max="3822" width="13.7109375" style="311" customWidth="1"/>
    <col min="3823" max="3823" width="15.42578125" style="311" customWidth="1"/>
    <col min="3824" max="3824" width="13.28515625" style="311" customWidth="1"/>
    <col min="3825" max="3825" width="16.42578125" style="311" customWidth="1"/>
    <col min="3826" max="3827" width="9.140625" style="311"/>
    <col min="3828" max="3828" width="15.7109375" style="311" bestFit="1" customWidth="1"/>
    <col min="3829" max="3830" width="18.28515625" style="311" bestFit="1" customWidth="1"/>
    <col min="3831" max="3832" width="9.140625" style="311"/>
    <col min="3833" max="3833" width="15.7109375" style="311" bestFit="1" customWidth="1"/>
    <col min="3834" max="3834" width="9.140625" style="311"/>
    <col min="3835" max="3835" width="15.7109375" style="311" bestFit="1" customWidth="1"/>
    <col min="3836" max="3841" width="9.140625" style="311"/>
    <col min="3842" max="3842" width="15.7109375" style="311" bestFit="1" customWidth="1"/>
    <col min="3843" max="4076" width="9.140625" style="311"/>
    <col min="4077" max="4077" width="18.7109375" style="311" bestFit="1" customWidth="1"/>
    <col min="4078" max="4078" width="13.7109375" style="311" customWidth="1"/>
    <col min="4079" max="4079" width="15.42578125" style="311" customWidth="1"/>
    <col min="4080" max="4080" width="13.28515625" style="311" customWidth="1"/>
    <col min="4081" max="4081" width="16.42578125" style="311" customWidth="1"/>
    <col min="4082" max="4083" width="9.140625" style="311"/>
    <col min="4084" max="4084" width="15.7109375" style="311" bestFit="1" customWidth="1"/>
    <col min="4085" max="4086" width="18.28515625" style="311" bestFit="1" customWidth="1"/>
    <col min="4087" max="4088" width="9.140625" style="311"/>
    <col min="4089" max="4089" width="15.7109375" style="311" bestFit="1" customWidth="1"/>
    <col min="4090" max="4090" width="9.140625" style="311"/>
    <col min="4091" max="4091" width="15.7109375" style="311" bestFit="1" customWidth="1"/>
    <col min="4092" max="4097" width="9.140625" style="311"/>
    <col min="4098" max="4098" width="15.7109375" style="311" bestFit="1" customWidth="1"/>
    <col min="4099" max="4332" width="9.140625" style="311"/>
    <col min="4333" max="4333" width="18.7109375" style="311" bestFit="1" customWidth="1"/>
    <col min="4334" max="4334" width="13.7109375" style="311" customWidth="1"/>
    <col min="4335" max="4335" width="15.42578125" style="311" customWidth="1"/>
    <col min="4336" max="4336" width="13.28515625" style="311" customWidth="1"/>
    <col min="4337" max="4337" width="16.42578125" style="311" customWidth="1"/>
    <col min="4338" max="4339" width="9.140625" style="311"/>
    <col min="4340" max="4340" width="15.7109375" style="311" bestFit="1" customWidth="1"/>
    <col min="4341" max="4342" width="18.28515625" style="311" bestFit="1" customWidth="1"/>
    <col min="4343" max="4344" width="9.140625" style="311"/>
    <col min="4345" max="4345" width="15.7109375" style="311" bestFit="1" customWidth="1"/>
    <col min="4346" max="4346" width="9.140625" style="311"/>
    <col min="4347" max="4347" width="15.7109375" style="311" bestFit="1" customWidth="1"/>
    <col min="4348" max="4353" width="9.140625" style="311"/>
    <col min="4354" max="4354" width="15.7109375" style="311" bestFit="1" customWidth="1"/>
    <col min="4355" max="4588" width="9.140625" style="311"/>
    <col min="4589" max="4589" width="18.7109375" style="311" bestFit="1" customWidth="1"/>
    <col min="4590" max="4590" width="13.7109375" style="311" customWidth="1"/>
    <col min="4591" max="4591" width="15.42578125" style="311" customWidth="1"/>
    <col min="4592" max="4592" width="13.28515625" style="311" customWidth="1"/>
    <col min="4593" max="4593" width="16.42578125" style="311" customWidth="1"/>
    <col min="4594" max="4595" width="9.140625" style="311"/>
    <col min="4596" max="4596" width="15.7109375" style="311" bestFit="1" customWidth="1"/>
    <col min="4597" max="4598" width="18.28515625" style="311" bestFit="1" customWidth="1"/>
    <col min="4599" max="4600" width="9.140625" style="311"/>
    <col min="4601" max="4601" width="15.7109375" style="311" bestFit="1" customWidth="1"/>
    <col min="4602" max="4602" width="9.140625" style="311"/>
    <col min="4603" max="4603" width="15.7109375" style="311" bestFit="1" customWidth="1"/>
    <col min="4604" max="4609" width="9.140625" style="311"/>
    <col min="4610" max="4610" width="15.7109375" style="311" bestFit="1" customWidth="1"/>
    <col min="4611" max="4844" width="9.140625" style="311"/>
    <col min="4845" max="4845" width="18.7109375" style="311" bestFit="1" customWidth="1"/>
    <col min="4846" max="4846" width="13.7109375" style="311" customWidth="1"/>
    <col min="4847" max="4847" width="15.42578125" style="311" customWidth="1"/>
    <col min="4848" max="4848" width="13.28515625" style="311" customWidth="1"/>
    <col min="4849" max="4849" width="16.42578125" style="311" customWidth="1"/>
    <col min="4850" max="4851" width="9.140625" style="311"/>
    <col min="4852" max="4852" width="15.7109375" style="311" bestFit="1" customWidth="1"/>
    <col min="4853" max="4854" width="18.28515625" style="311" bestFit="1" customWidth="1"/>
    <col min="4855" max="4856" width="9.140625" style="311"/>
    <col min="4857" max="4857" width="15.7109375" style="311" bestFit="1" customWidth="1"/>
    <col min="4858" max="4858" width="9.140625" style="311"/>
    <col min="4859" max="4859" width="15.7109375" style="311" bestFit="1" customWidth="1"/>
    <col min="4860" max="4865" width="9.140625" style="311"/>
    <col min="4866" max="4866" width="15.7109375" style="311" bestFit="1" customWidth="1"/>
    <col min="4867" max="5100" width="9.140625" style="311"/>
    <col min="5101" max="5101" width="18.7109375" style="311" bestFit="1" customWidth="1"/>
    <col min="5102" max="5102" width="13.7109375" style="311" customWidth="1"/>
    <col min="5103" max="5103" width="15.42578125" style="311" customWidth="1"/>
    <col min="5104" max="5104" width="13.28515625" style="311" customWidth="1"/>
    <col min="5105" max="5105" width="16.42578125" style="311" customWidth="1"/>
    <col min="5106" max="5107" width="9.140625" style="311"/>
    <col min="5108" max="5108" width="15.7109375" style="311" bestFit="1" customWidth="1"/>
    <col min="5109" max="5110" width="18.28515625" style="311" bestFit="1" customWidth="1"/>
    <col min="5111" max="5112" width="9.140625" style="311"/>
    <col min="5113" max="5113" width="15.7109375" style="311" bestFit="1" customWidth="1"/>
    <col min="5114" max="5114" width="9.140625" style="311"/>
    <col min="5115" max="5115" width="15.7109375" style="311" bestFit="1" customWidth="1"/>
    <col min="5116" max="5121" width="9.140625" style="311"/>
    <col min="5122" max="5122" width="15.7109375" style="311" bestFit="1" customWidth="1"/>
    <col min="5123" max="5356" width="9.140625" style="311"/>
    <col min="5357" max="5357" width="18.7109375" style="311" bestFit="1" customWidth="1"/>
    <col min="5358" max="5358" width="13.7109375" style="311" customWidth="1"/>
    <col min="5359" max="5359" width="15.42578125" style="311" customWidth="1"/>
    <col min="5360" max="5360" width="13.28515625" style="311" customWidth="1"/>
    <col min="5361" max="5361" width="16.42578125" style="311" customWidth="1"/>
    <col min="5362" max="5363" width="9.140625" style="311"/>
    <col min="5364" max="5364" width="15.7109375" style="311" bestFit="1" customWidth="1"/>
    <col min="5365" max="5366" width="18.28515625" style="311" bestFit="1" customWidth="1"/>
    <col min="5367" max="5368" width="9.140625" style="311"/>
    <col min="5369" max="5369" width="15.7109375" style="311" bestFit="1" customWidth="1"/>
    <col min="5370" max="5370" width="9.140625" style="311"/>
    <col min="5371" max="5371" width="15.7109375" style="311" bestFit="1" customWidth="1"/>
    <col min="5372" max="5377" width="9.140625" style="311"/>
    <col min="5378" max="5378" width="15.7109375" style="311" bestFit="1" customWidth="1"/>
    <col min="5379" max="5612" width="9.140625" style="311"/>
    <col min="5613" max="5613" width="18.7109375" style="311" bestFit="1" customWidth="1"/>
    <col min="5614" max="5614" width="13.7109375" style="311" customWidth="1"/>
    <col min="5615" max="5615" width="15.42578125" style="311" customWidth="1"/>
    <col min="5616" max="5616" width="13.28515625" style="311" customWidth="1"/>
    <col min="5617" max="5617" width="16.42578125" style="311" customWidth="1"/>
    <col min="5618" max="5619" width="9.140625" style="311"/>
    <col min="5620" max="5620" width="15.7109375" style="311" bestFit="1" customWidth="1"/>
    <col min="5621" max="5622" width="18.28515625" style="311" bestFit="1" customWidth="1"/>
    <col min="5623" max="5624" width="9.140625" style="311"/>
    <col min="5625" max="5625" width="15.7109375" style="311" bestFit="1" customWidth="1"/>
    <col min="5626" max="5626" width="9.140625" style="311"/>
    <col min="5627" max="5627" width="15.7109375" style="311" bestFit="1" customWidth="1"/>
    <col min="5628" max="5633" width="9.140625" style="311"/>
    <col min="5634" max="5634" width="15.7109375" style="311" bestFit="1" customWidth="1"/>
    <col min="5635" max="5868" width="9.140625" style="311"/>
    <col min="5869" max="5869" width="18.7109375" style="311" bestFit="1" customWidth="1"/>
    <col min="5870" max="5870" width="13.7109375" style="311" customWidth="1"/>
    <col min="5871" max="5871" width="15.42578125" style="311" customWidth="1"/>
    <col min="5872" max="5872" width="13.28515625" style="311" customWidth="1"/>
    <col min="5873" max="5873" width="16.42578125" style="311" customWidth="1"/>
    <col min="5874" max="5875" width="9.140625" style="311"/>
    <col min="5876" max="5876" width="15.7109375" style="311" bestFit="1" customWidth="1"/>
    <col min="5877" max="5878" width="18.28515625" style="311" bestFit="1" customWidth="1"/>
    <col min="5879" max="5880" width="9.140625" style="311"/>
    <col min="5881" max="5881" width="15.7109375" style="311" bestFit="1" customWidth="1"/>
    <col min="5882" max="5882" width="9.140625" style="311"/>
    <col min="5883" max="5883" width="15.7109375" style="311" bestFit="1" customWidth="1"/>
    <col min="5884" max="5889" width="9.140625" style="311"/>
    <col min="5890" max="5890" width="15.7109375" style="311" bestFit="1" customWidth="1"/>
    <col min="5891" max="6124" width="9.140625" style="311"/>
    <col min="6125" max="6125" width="18.7109375" style="311" bestFit="1" customWidth="1"/>
    <col min="6126" max="6126" width="13.7109375" style="311" customWidth="1"/>
    <col min="6127" max="6127" width="15.42578125" style="311" customWidth="1"/>
    <col min="6128" max="6128" width="13.28515625" style="311" customWidth="1"/>
    <col min="6129" max="6129" width="16.42578125" style="311" customWidth="1"/>
    <col min="6130" max="6131" width="9.140625" style="311"/>
    <col min="6132" max="6132" width="15.7109375" style="311" bestFit="1" customWidth="1"/>
    <col min="6133" max="6134" width="18.28515625" style="311" bestFit="1" customWidth="1"/>
    <col min="6135" max="6136" width="9.140625" style="311"/>
    <col min="6137" max="6137" width="15.7109375" style="311" bestFit="1" customWidth="1"/>
    <col min="6138" max="6138" width="9.140625" style="311"/>
    <col min="6139" max="6139" width="15.7109375" style="311" bestFit="1" customWidth="1"/>
    <col min="6140" max="6145" width="9.140625" style="311"/>
    <col min="6146" max="6146" width="15.7109375" style="311" bestFit="1" customWidth="1"/>
    <col min="6147" max="6380" width="9.140625" style="311"/>
    <col min="6381" max="6381" width="18.7109375" style="311" bestFit="1" customWidth="1"/>
    <col min="6382" max="6382" width="13.7109375" style="311" customWidth="1"/>
    <col min="6383" max="6383" width="15.42578125" style="311" customWidth="1"/>
    <col min="6384" max="6384" width="13.28515625" style="311" customWidth="1"/>
    <col min="6385" max="6385" width="16.42578125" style="311" customWidth="1"/>
    <col min="6386" max="6387" width="9.140625" style="311"/>
    <col min="6388" max="6388" width="15.7109375" style="311" bestFit="1" customWidth="1"/>
    <col min="6389" max="6390" width="18.28515625" style="311" bestFit="1" customWidth="1"/>
    <col min="6391" max="6392" width="9.140625" style="311"/>
    <col min="6393" max="6393" width="15.7109375" style="311" bestFit="1" customWidth="1"/>
    <col min="6394" max="6394" width="9.140625" style="311"/>
    <col min="6395" max="6395" width="15.7109375" style="311" bestFit="1" customWidth="1"/>
    <col min="6396" max="6401" width="9.140625" style="311"/>
    <col min="6402" max="6402" width="15.7109375" style="311" bestFit="1" customWidth="1"/>
    <col min="6403" max="6636" width="9.140625" style="311"/>
    <col min="6637" max="6637" width="18.7109375" style="311" bestFit="1" customWidth="1"/>
    <col min="6638" max="6638" width="13.7109375" style="311" customWidth="1"/>
    <col min="6639" max="6639" width="15.42578125" style="311" customWidth="1"/>
    <col min="6640" max="6640" width="13.28515625" style="311" customWidth="1"/>
    <col min="6641" max="6641" width="16.42578125" style="311" customWidth="1"/>
    <col min="6642" max="6643" width="9.140625" style="311"/>
    <col min="6644" max="6644" width="15.7109375" style="311" bestFit="1" customWidth="1"/>
    <col min="6645" max="6646" width="18.28515625" style="311" bestFit="1" customWidth="1"/>
    <col min="6647" max="6648" width="9.140625" style="311"/>
    <col min="6649" max="6649" width="15.7109375" style="311" bestFit="1" customWidth="1"/>
    <col min="6650" max="6650" width="9.140625" style="311"/>
    <col min="6651" max="6651" width="15.7109375" style="311" bestFit="1" customWidth="1"/>
    <col min="6652" max="6657" width="9.140625" style="311"/>
    <col min="6658" max="6658" width="15.7109375" style="311" bestFit="1" customWidth="1"/>
    <col min="6659" max="6892" width="9.140625" style="311"/>
    <col min="6893" max="6893" width="18.7109375" style="311" bestFit="1" customWidth="1"/>
    <col min="6894" max="6894" width="13.7109375" style="311" customWidth="1"/>
    <col min="6895" max="6895" width="15.42578125" style="311" customWidth="1"/>
    <col min="6896" max="6896" width="13.28515625" style="311" customWidth="1"/>
    <col min="6897" max="6897" width="16.42578125" style="311" customWidth="1"/>
    <col min="6898" max="6899" width="9.140625" style="311"/>
    <col min="6900" max="6900" width="15.7109375" style="311" bestFit="1" customWidth="1"/>
    <col min="6901" max="6902" width="18.28515625" style="311" bestFit="1" customWidth="1"/>
    <col min="6903" max="6904" width="9.140625" style="311"/>
    <col min="6905" max="6905" width="15.7109375" style="311" bestFit="1" customWidth="1"/>
    <col min="6906" max="6906" width="9.140625" style="311"/>
    <col min="6907" max="6907" width="15.7109375" style="311" bestFit="1" customWidth="1"/>
    <col min="6908" max="6913" width="9.140625" style="311"/>
    <col min="6914" max="6914" width="15.7109375" style="311" bestFit="1" customWidth="1"/>
    <col min="6915" max="7148" width="9.140625" style="311"/>
    <col min="7149" max="7149" width="18.7109375" style="311" bestFit="1" customWidth="1"/>
    <col min="7150" max="7150" width="13.7109375" style="311" customWidth="1"/>
    <col min="7151" max="7151" width="15.42578125" style="311" customWidth="1"/>
    <col min="7152" max="7152" width="13.28515625" style="311" customWidth="1"/>
    <col min="7153" max="7153" width="16.42578125" style="311" customWidth="1"/>
    <col min="7154" max="7155" width="9.140625" style="311"/>
    <col min="7156" max="7156" width="15.7109375" style="311" bestFit="1" customWidth="1"/>
    <col min="7157" max="7158" width="18.28515625" style="311" bestFit="1" customWidth="1"/>
    <col min="7159" max="7160" width="9.140625" style="311"/>
    <col min="7161" max="7161" width="15.7109375" style="311" bestFit="1" customWidth="1"/>
    <col min="7162" max="7162" width="9.140625" style="311"/>
    <col min="7163" max="7163" width="15.7109375" style="311" bestFit="1" customWidth="1"/>
    <col min="7164" max="7169" width="9.140625" style="311"/>
    <col min="7170" max="7170" width="15.7109375" style="311" bestFit="1" customWidth="1"/>
    <col min="7171" max="7404" width="9.140625" style="311"/>
    <col min="7405" max="7405" width="18.7109375" style="311" bestFit="1" customWidth="1"/>
    <col min="7406" max="7406" width="13.7109375" style="311" customWidth="1"/>
    <col min="7407" max="7407" width="15.42578125" style="311" customWidth="1"/>
    <col min="7408" max="7408" width="13.28515625" style="311" customWidth="1"/>
    <col min="7409" max="7409" width="16.42578125" style="311" customWidth="1"/>
    <col min="7410" max="7411" width="9.140625" style="311"/>
    <col min="7412" max="7412" width="15.7109375" style="311" bestFit="1" customWidth="1"/>
    <col min="7413" max="7414" width="18.28515625" style="311" bestFit="1" customWidth="1"/>
    <col min="7415" max="7416" width="9.140625" style="311"/>
    <col min="7417" max="7417" width="15.7109375" style="311" bestFit="1" customWidth="1"/>
    <col min="7418" max="7418" width="9.140625" style="311"/>
    <col min="7419" max="7419" width="15.7109375" style="311" bestFit="1" customWidth="1"/>
    <col min="7420" max="7425" width="9.140625" style="311"/>
    <col min="7426" max="7426" width="15.7109375" style="311" bestFit="1" customWidth="1"/>
    <col min="7427" max="7660" width="9.140625" style="311"/>
    <col min="7661" max="7661" width="18.7109375" style="311" bestFit="1" customWidth="1"/>
    <col min="7662" max="7662" width="13.7109375" style="311" customWidth="1"/>
    <col min="7663" max="7663" width="15.42578125" style="311" customWidth="1"/>
    <col min="7664" max="7664" width="13.28515625" style="311" customWidth="1"/>
    <col min="7665" max="7665" width="16.42578125" style="311" customWidth="1"/>
    <col min="7666" max="7667" width="9.140625" style="311"/>
    <col min="7668" max="7668" width="15.7109375" style="311" bestFit="1" customWidth="1"/>
    <col min="7669" max="7670" width="18.28515625" style="311" bestFit="1" customWidth="1"/>
    <col min="7671" max="7672" width="9.140625" style="311"/>
    <col min="7673" max="7673" width="15.7109375" style="311" bestFit="1" customWidth="1"/>
    <col min="7674" max="7674" width="9.140625" style="311"/>
    <col min="7675" max="7675" width="15.7109375" style="311" bestFit="1" customWidth="1"/>
    <col min="7676" max="7681" width="9.140625" style="311"/>
    <col min="7682" max="7682" width="15.7109375" style="311" bestFit="1" customWidth="1"/>
    <col min="7683" max="7916" width="9.140625" style="311"/>
    <col min="7917" max="7917" width="18.7109375" style="311" bestFit="1" customWidth="1"/>
    <col min="7918" max="7918" width="13.7109375" style="311" customWidth="1"/>
    <col min="7919" max="7919" width="15.42578125" style="311" customWidth="1"/>
    <col min="7920" max="7920" width="13.28515625" style="311" customWidth="1"/>
    <col min="7921" max="7921" width="16.42578125" style="311" customWidth="1"/>
    <col min="7922" max="7923" width="9.140625" style="311"/>
    <col min="7924" max="7924" width="15.7109375" style="311" bestFit="1" customWidth="1"/>
    <col min="7925" max="7926" width="18.28515625" style="311" bestFit="1" customWidth="1"/>
    <col min="7927" max="7928" width="9.140625" style="311"/>
    <col min="7929" max="7929" width="15.7109375" style="311" bestFit="1" customWidth="1"/>
    <col min="7930" max="7930" width="9.140625" style="311"/>
    <col min="7931" max="7931" width="15.7109375" style="311" bestFit="1" customWidth="1"/>
    <col min="7932" max="7937" width="9.140625" style="311"/>
    <col min="7938" max="7938" width="15.7109375" style="311" bestFit="1" customWidth="1"/>
    <col min="7939" max="8172" width="9.140625" style="311"/>
    <col min="8173" max="8173" width="18.7109375" style="311" bestFit="1" customWidth="1"/>
    <col min="8174" max="8174" width="13.7109375" style="311" customWidth="1"/>
    <col min="8175" max="8175" width="15.42578125" style="311" customWidth="1"/>
    <col min="8176" max="8176" width="13.28515625" style="311" customWidth="1"/>
    <col min="8177" max="8177" width="16.42578125" style="311" customWidth="1"/>
    <col min="8178" max="8179" width="9.140625" style="311"/>
    <col min="8180" max="8180" width="15.7109375" style="311" bestFit="1" customWidth="1"/>
    <col min="8181" max="8182" width="18.28515625" style="311" bestFit="1" customWidth="1"/>
    <col min="8183" max="8184" width="9.140625" style="311"/>
    <col min="8185" max="8185" width="15.7109375" style="311" bestFit="1" customWidth="1"/>
    <col min="8186" max="8186" width="9.140625" style="311"/>
    <col min="8187" max="8187" width="15.7109375" style="311" bestFit="1" customWidth="1"/>
    <col min="8188" max="8193" width="9.140625" style="311"/>
    <col min="8194" max="8194" width="15.7109375" style="311" bestFit="1" customWidth="1"/>
    <col min="8195" max="8428" width="9.140625" style="311"/>
    <col min="8429" max="8429" width="18.7109375" style="311" bestFit="1" customWidth="1"/>
    <col min="8430" max="8430" width="13.7109375" style="311" customWidth="1"/>
    <col min="8431" max="8431" width="15.42578125" style="311" customWidth="1"/>
    <col min="8432" max="8432" width="13.28515625" style="311" customWidth="1"/>
    <col min="8433" max="8433" width="16.42578125" style="311" customWidth="1"/>
    <col min="8434" max="8435" width="9.140625" style="311"/>
    <col min="8436" max="8436" width="15.7109375" style="311" bestFit="1" customWidth="1"/>
    <col min="8437" max="8438" width="18.28515625" style="311" bestFit="1" customWidth="1"/>
    <col min="8439" max="8440" width="9.140625" style="311"/>
    <col min="8441" max="8441" width="15.7109375" style="311" bestFit="1" customWidth="1"/>
    <col min="8442" max="8442" width="9.140625" style="311"/>
    <col min="8443" max="8443" width="15.7109375" style="311" bestFit="1" customWidth="1"/>
    <col min="8444" max="8449" width="9.140625" style="311"/>
    <col min="8450" max="8450" width="15.7109375" style="311" bestFit="1" customWidth="1"/>
    <col min="8451" max="8684" width="9.140625" style="311"/>
    <col min="8685" max="8685" width="18.7109375" style="311" bestFit="1" customWidth="1"/>
    <col min="8686" max="8686" width="13.7109375" style="311" customWidth="1"/>
    <col min="8687" max="8687" width="15.42578125" style="311" customWidth="1"/>
    <col min="8688" max="8688" width="13.28515625" style="311" customWidth="1"/>
    <col min="8689" max="8689" width="16.42578125" style="311" customWidth="1"/>
    <col min="8690" max="8691" width="9.140625" style="311"/>
    <col min="8692" max="8692" width="15.7109375" style="311" bestFit="1" customWidth="1"/>
    <col min="8693" max="8694" width="18.28515625" style="311" bestFit="1" customWidth="1"/>
    <col min="8695" max="8696" width="9.140625" style="311"/>
    <col min="8697" max="8697" width="15.7109375" style="311" bestFit="1" customWidth="1"/>
    <col min="8698" max="8698" width="9.140625" style="311"/>
    <col min="8699" max="8699" width="15.7109375" style="311" bestFit="1" customWidth="1"/>
    <col min="8700" max="8705" width="9.140625" style="311"/>
    <col min="8706" max="8706" width="15.7109375" style="311" bestFit="1" customWidth="1"/>
    <col min="8707" max="8940" width="9.140625" style="311"/>
    <col min="8941" max="8941" width="18.7109375" style="311" bestFit="1" customWidth="1"/>
    <col min="8942" max="8942" width="13.7109375" style="311" customWidth="1"/>
    <col min="8943" max="8943" width="15.42578125" style="311" customWidth="1"/>
    <col min="8944" max="8944" width="13.28515625" style="311" customWidth="1"/>
    <col min="8945" max="8945" width="16.42578125" style="311" customWidth="1"/>
    <col min="8946" max="8947" width="9.140625" style="311"/>
    <col min="8948" max="8948" width="15.7109375" style="311" bestFit="1" customWidth="1"/>
    <col min="8949" max="8950" width="18.28515625" style="311" bestFit="1" customWidth="1"/>
    <col min="8951" max="8952" width="9.140625" style="311"/>
    <col min="8953" max="8953" width="15.7109375" style="311" bestFit="1" customWidth="1"/>
    <col min="8954" max="8954" width="9.140625" style="311"/>
    <col min="8955" max="8955" width="15.7109375" style="311" bestFit="1" customWidth="1"/>
    <col min="8956" max="8961" width="9.140625" style="311"/>
    <col min="8962" max="8962" width="15.7109375" style="311" bestFit="1" customWidth="1"/>
    <col min="8963" max="9196" width="9.140625" style="311"/>
    <col min="9197" max="9197" width="18.7109375" style="311" bestFit="1" customWidth="1"/>
    <col min="9198" max="9198" width="13.7109375" style="311" customWidth="1"/>
    <col min="9199" max="9199" width="15.42578125" style="311" customWidth="1"/>
    <col min="9200" max="9200" width="13.28515625" style="311" customWidth="1"/>
    <col min="9201" max="9201" width="16.42578125" style="311" customWidth="1"/>
    <col min="9202" max="9203" width="9.140625" style="311"/>
    <col min="9204" max="9204" width="15.7109375" style="311" bestFit="1" customWidth="1"/>
    <col min="9205" max="9206" width="18.28515625" style="311" bestFit="1" customWidth="1"/>
    <col min="9207" max="9208" width="9.140625" style="311"/>
    <col min="9209" max="9209" width="15.7109375" style="311" bestFit="1" customWidth="1"/>
    <col min="9210" max="9210" width="9.140625" style="311"/>
    <col min="9211" max="9211" width="15.7109375" style="311" bestFit="1" customWidth="1"/>
    <col min="9212" max="9217" width="9.140625" style="311"/>
    <col min="9218" max="9218" width="15.7109375" style="311" bestFit="1" customWidth="1"/>
    <col min="9219" max="9452" width="9.140625" style="311"/>
    <col min="9453" max="9453" width="18.7109375" style="311" bestFit="1" customWidth="1"/>
    <col min="9454" max="9454" width="13.7109375" style="311" customWidth="1"/>
    <col min="9455" max="9455" width="15.42578125" style="311" customWidth="1"/>
    <col min="9456" max="9456" width="13.28515625" style="311" customWidth="1"/>
    <col min="9457" max="9457" width="16.42578125" style="311" customWidth="1"/>
    <col min="9458" max="9459" width="9.140625" style="311"/>
    <col min="9460" max="9460" width="15.7109375" style="311" bestFit="1" customWidth="1"/>
    <col min="9461" max="9462" width="18.28515625" style="311" bestFit="1" customWidth="1"/>
    <col min="9463" max="9464" width="9.140625" style="311"/>
    <col min="9465" max="9465" width="15.7109375" style="311" bestFit="1" customWidth="1"/>
    <col min="9466" max="9466" width="9.140625" style="311"/>
    <col min="9467" max="9467" width="15.7109375" style="311" bestFit="1" customWidth="1"/>
    <col min="9468" max="9473" width="9.140625" style="311"/>
    <col min="9474" max="9474" width="15.7109375" style="311" bestFit="1" customWidth="1"/>
    <col min="9475" max="9708" width="9.140625" style="311"/>
    <col min="9709" max="9709" width="18.7109375" style="311" bestFit="1" customWidth="1"/>
    <col min="9710" max="9710" width="13.7109375" style="311" customWidth="1"/>
    <col min="9711" max="9711" width="15.42578125" style="311" customWidth="1"/>
    <col min="9712" max="9712" width="13.28515625" style="311" customWidth="1"/>
    <col min="9713" max="9713" width="16.42578125" style="311" customWidth="1"/>
    <col min="9714" max="9715" width="9.140625" style="311"/>
    <col min="9716" max="9716" width="15.7109375" style="311" bestFit="1" customWidth="1"/>
    <col min="9717" max="9718" width="18.28515625" style="311" bestFit="1" customWidth="1"/>
    <col min="9719" max="9720" width="9.140625" style="311"/>
    <col min="9721" max="9721" width="15.7109375" style="311" bestFit="1" customWidth="1"/>
    <col min="9722" max="9722" width="9.140625" style="311"/>
    <col min="9723" max="9723" width="15.7109375" style="311" bestFit="1" customWidth="1"/>
    <col min="9724" max="9729" width="9.140625" style="311"/>
    <col min="9730" max="9730" width="15.7109375" style="311" bestFit="1" customWidth="1"/>
    <col min="9731" max="9964" width="9.140625" style="311"/>
    <col min="9965" max="9965" width="18.7109375" style="311" bestFit="1" customWidth="1"/>
    <col min="9966" max="9966" width="13.7109375" style="311" customWidth="1"/>
    <col min="9967" max="9967" width="15.42578125" style="311" customWidth="1"/>
    <col min="9968" max="9968" width="13.28515625" style="311" customWidth="1"/>
    <col min="9969" max="9969" width="16.42578125" style="311" customWidth="1"/>
    <col min="9970" max="9971" width="9.140625" style="311"/>
    <col min="9972" max="9972" width="15.7109375" style="311" bestFit="1" customWidth="1"/>
    <col min="9973" max="9974" width="18.28515625" style="311" bestFit="1" customWidth="1"/>
    <col min="9975" max="9976" width="9.140625" style="311"/>
    <col min="9977" max="9977" width="15.7109375" style="311" bestFit="1" customWidth="1"/>
    <col min="9978" max="9978" width="9.140625" style="311"/>
    <col min="9979" max="9979" width="15.7109375" style="311" bestFit="1" customWidth="1"/>
    <col min="9980" max="9985" width="9.140625" style="311"/>
    <col min="9986" max="9986" width="15.7109375" style="311" bestFit="1" customWidth="1"/>
    <col min="9987" max="10220" width="9.140625" style="311"/>
    <col min="10221" max="10221" width="18.7109375" style="311" bestFit="1" customWidth="1"/>
    <col min="10222" max="10222" width="13.7109375" style="311" customWidth="1"/>
    <col min="10223" max="10223" width="15.42578125" style="311" customWidth="1"/>
    <col min="10224" max="10224" width="13.28515625" style="311" customWidth="1"/>
    <col min="10225" max="10225" width="16.42578125" style="311" customWidth="1"/>
    <col min="10226" max="10227" width="9.140625" style="311"/>
    <col min="10228" max="10228" width="15.7109375" style="311" bestFit="1" customWidth="1"/>
    <col min="10229" max="10230" width="18.28515625" style="311" bestFit="1" customWidth="1"/>
    <col min="10231" max="10232" width="9.140625" style="311"/>
    <col min="10233" max="10233" width="15.7109375" style="311" bestFit="1" customWidth="1"/>
    <col min="10234" max="10234" width="9.140625" style="311"/>
    <col min="10235" max="10235" width="15.7109375" style="311" bestFit="1" customWidth="1"/>
    <col min="10236" max="10241" width="9.140625" style="311"/>
    <col min="10242" max="10242" width="15.7109375" style="311" bestFit="1" customWidth="1"/>
    <col min="10243" max="10476" width="9.140625" style="311"/>
    <col min="10477" max="10477" width="18.7109375" style="311" bestFit="1" customWidth="1"/>
    <col min="10478" max="10478" width="13.7109375" style="311" customWidth="1"/>
    <col min="10479" max="10479" width="15.42578125" style="311" customWidth="1"/>
    <col min="10480" max="10480" width="13.28515625" style="311" customWidth="1"/>
    <col min="10481" max="10481" width="16.42578125" style="311" customWidth="1"/>
    <col min="10482" max="10483" width="9.140625" style="311"/>
    <col min="10484" max="10484" width="15.7109375" style="311" bestFit="1" customWidth="1"/>
    <col min="10485" max="10486" width="18.28515625" style="311" bestFit="1" customWidth="1"/>
    <col min="10487" max="10488" width="9.140625" style="311"/>
    <col min="10489" max="10489" width="15.7109375" style="311" bestFit="1" customWidth="1"/>
    <col min="10490" max="10490" width="9.140625" style="311"/>
    <col min="10491" max="10491" width="15.7109375" style="311" bestFit="1" customWidth="1"/>
    <col min="10492" max="10497" width="9.140625" style="311"/>
    <col min="10498" max="10498" width="15.7109375" style="311" bestFit="1" customWidth="1"/>
    <col min="10499" max="10732" width="9.140625" style="311"/>
    <col min="10733" max="10733" width="18.7109375" style="311" bestFit="1" customWidth="1"/>
    <col min="10734" max="10734" width="13.7109375" style="311" customWidth="1"/>
    <col min="10735" max="10735" width="15.42578125" style="311" customWidth="1"/>
    <col min="10736" max="10736" width="13.28515625" style="311" customWidth="1"/>
    <col min="10737" max="10737" width="16.42578125" style="311" customWidth="1"/>
    <col min="10738" max="10739" width="9.140625" style="311"/>
    <col min="10740" max="10740" width="15.7109375" style="311" bestFit="1" customWidth="1"/>
    <col min="10741" max="10742" width="18.28515625" style="311" bestFit="1" customWidth="1"/>
    <col min="10743" max="10744" width="9.140625" style="311"/>
    <col min="10745" max="10745" width="15.7109375" style="311" bestFit="1" customWidth="1"/>
    <col min="10746" max="10746" width="9.140625" style="311"/>
    <col min="10747" max="10747" width="15.7109375" style="311" bestFit="1" customWidth="1"/>
    <col min="10748" max="10753" width="9.140625" style="311"/>
    <col min="10754" max="10754" width="15.7109375" style="311" bestFit="1" customWidth="1"/>
    <col min="10755" max="10988" width="9.140625" style="311"/>
    <col min="10989" max="10989" width="18.7109375" style="311" bestFit="1" customWidth="1"/>
    <col min="10990" max="10990" width="13.7109375" style="311" customWidth="1"/>
    <col min="10991" max="10991" width="15.42578125" style="311" customWidth="1"/>
    <col min="10992" max="10992" width="13.28515625" style="311" customWidth="1"/>
    <col min="10993" max="10993" width="16.42578125" style="311" customWidth="1"/>
    <col min="10994" max="10995" width="9.140625" style="311"/>
    <col min="10996" max="10996" width="15.7109375" style="311" bestFit="1" customWidth="1"/>
    <col min="10997" max="10998" width="18.28515625" style="311" bestFit="1" customWidth="1"/>
    <col min="10999" max="11000" width="9.140625" style="311"/>
    <col min="11001" max="11001" width="15.7109375" style="311" bestFit="1" customWidth="1"/>
    <col min="11002" max="11002" width="9.140625" style="311"/>
    <col min="11003" max="11003" width="15.7109375" style="311" bestFit="1" customWidth="1"/>
    <col min="11004" max="11009" width="9.140625" style="311"/>
    <col min="11010" max="11010" width="15.7109375" style="311" bestFit="1" customWidth="1"/>
    <col min="11011" max="11244" width="9.140625" style="311"/>
    <col min="11245" max="11245" width="18.7109375" style="311" bestFit="1" customWidth="1"/>
    <col min="11246" max="11246" width="13.7109375" style="311" customWidth="1"/>
    <col min="11247" max="11247" width="15.42578125" style="311" customWidth="1"/>
    <col min="11248" max="11248" width="13.28515625" style="311" customWidth="1"/>
    <col min="11249" max="11249" width="16.42578125" style="311" customWidth="1"/>
    <col min="11250" max="11251" width="9.140625" style="311"/>
    <col min="11252" max="11252" width="15.7109375" style="311" bestFit="1" customWidth="1"/>
    <col min="11253" max="11254" width="18.28515625" style="311" bestFit="1" customWidth="1"/>
    <col min="11255" max="11256" width="9.140625" style="311"/>
    <col min="11257" max="11257" width="15.7109375" style="311" bestFit="1" customWidth="1"/>
    <col min="11258" max="11258" width="9.140625" style="311"/>
    <col min="11259" max="11259" width="15.7109375" style="311" bestFit="1" customWidth="1"/>
    <col min="11260" max="11265" width="9.140625" style="311"/>
    <col min="11266" max="11266" width="15.7109375" style="311" bestFit="1" customWidth="1"/>
    <col min="11267" max="11500" width="9.140625" style="311"/>
    <col min="11501" max="11501" width="18.7109375" style="311" bestFit="1" customWidth="1"/>
    <col min="11502" max="11502" width="13.7109375" style="311" customWidth="1"/>
    <col min="11503" max="11503" width="15.42578125" style="311" customWidth="1"/>
    <col min="11504" max="11504" width="13.28515625" style="311" customWidth="1"/>
    <col min="11505" max="11505" width="16.42578125" style="311" customWidth="1"/>
    <col min="11506" max="11507" width="9.140625" style="311"/>
    <col min="11508" max="11508" width="15.7109375" style="311" bestFit="1" customWidth="1"/>
    <col min="11509" max="11510" width="18.28515625" style="311" bestFit="1" customWidth="1"/>
    <col min="11511" max="11512" width="9.140625" style="311"/>
    <col min="11513" max="11513" width="15.7109375" style="311" bestFit="1" customWidth="1"/>
    <col min="11514" max="11514" width="9.140625" style="311"/>
    <col min="11515" max="11515" width="15.7109375" style="311" bestFit="1" customWidth="1"/>
    <col min="11516" max="11521" width="9.140625" style="311"/>
    <col min="11522" max="11522" width="15.7109375" style="311" bestFit="1" customWidth="1"/>
    <col min="11523" max="11756" width="9.140625" style="311"/>
    <col min="11757" max="11757" width="18.7109375" style="311" bestFit="1" customWidth="1"/>
    <col min="11758" max="11758" width="13.7109375" style="311" customWidth="1"/>
    <col min="11759" max="11759" width="15.42578125" style="311" customWidth="1"/>
    <col min="11760" max="11760" width="13.28515625" style="311" customWidth="1"/>
    <col min="11761" max="11761" width="16.42578125" style="311" customWidth="1"/>
    <col min="11762" max="11763" width="9.140625" style="311"/>
    <col min="11764" max="11764" width="15.7109375" style="311" bestFit="1" customWidth="1"/>
    <col min="11765" max="11766" width="18.28515625" style="311" bestFit="1" customWidth="1"/>
    <col min="11767" max="11768" width="9.140625" style="311"/>
    <col min="11769" max="11769" width="15.7109375" style="311" bestFit="1" customWidth="1"/>
    <col min="11770" max="11770" width="9.140625" style="311"/>
    <col min="11771" max="11771" width="15.7109375" style="311" bestFit="1" customWidth="1"/>
    <col min="11772" max="11777" width="9.140625" style="311"/>
    <col min="11778" max="11778" width="15.7109375" style="311" bestFit="1" customWidth="1"/>
    <col min="11779" max="12012" width="9.140625" style="311"/>
    <col min="12013" max="12013" width="18.7109375" style="311" bestFit="1" customWidth="1"/>
    <col min="12014" max="12014" width="13.7109375" style="311" customWidth="1"/>
    <col min="12015" max="12015" width="15.42578125" style="311" customWidth="1"/>
    <col min="12016" max="12016" width="13.28515625" style="311" customWidth="1"/>
    <col min="12017" max="12017" width="16.42578125" style="311" customWidth="1"/>
    <col min="12018" max="12019" width="9.140625" style="311"/>
    <col min="12020" max="12020" width="15.7109375" style="311" bestFit="1" customWidth="1"/>
    <col min="12021" max="12022" width="18.28515625" style="311" bestFit="1" customWidth="1"/>
    <col min="12023" max="12024" width="9.140625" style="311"/>
    <col min="12025" max="12025" width="15.7109375" style="311" bestFit="1" customWidth="1"/>
    <col min="12026" max="12026" width="9.140625" style="311"/>
    <col min="12027" max="12027" width="15.7109375" style="311" bestFit="1" customWidth="1"/>
    <col min="12028" max="12033" width="9.140625" style="311"/>
    <col min="12034" max="12034" width="15.7109375" style="311" bestFit="1" customWidth="1"/>
    <col min="12035" max="12268" width="9.140625" style="311"/>
    <col min="12269" max="12269" width="18.7109375" style="311" bestFit="1" customWidth="1"/>
    <col min="12270" max="12270" width="13.7109375" style="311" customWidth="1"/>
    <col min="12271" max="12271" width="15.42578125" style="311" customWidth="1"/>
    <col min="12272" max="12272" width="13.28515625" style="311" customWidth="1"/>
    <col min="12273" max="12273" width="16.42578125" style="311" customWidth="1"/>
    <col min="12274" max="12275" width="9.140625" style="311"/>
    <col min="12276" max="12276" width="15.7109375" style="311" bestFit="1" customWidth="1"/>
    <col min="12277" max="12278" width="18.28515625" style="311" bestFit="1" customWidth="1"/>
    <col min="12279" max="12280" width="9.140625" style="311"/>
    <col min="12281" max="12281" width="15.7109375" style="311" bestFit="1" customWidth="1"/>
    <col min="12282" max="12282" width="9.140625" style="311"/>
    <col min="12283" max="12283" width="15.7109375" style="311" bestFit="1" customWidth="1"/>
    <col min="12284" max="12289" width="9.140625" style="311"/>
    <col min="12290" max="12290" width="15.7109375" style="311" bestFit="1" customWidth="1"/>
    <col min="12291" max="12524" width="9.140625" style="311"/>
    <col min="12525" max="12525" width="18.7109375" style="311" bestFit="1" customWidth="1"/>
    <col min="12526" max="12526" width="13.7109375" style="311" customWidth="1"/>
    <col min="12527" max="12527" width="15.42578125" style="311" customWidth="1"/>
    <col min="12528" max="12528" width="13.28515625" style="311" customWidth="1"/>
    <col min="12529" max="12529" width="16.42578125" style="311" customWidth="1"/>
    <col min="12530" max="12531" width="9.140625" style="311"/>
    <col min="12532" max="12532" width="15.7109375" style="311" bestFit="1" customWidth="1"/>
    <col min="12533" max="12534" width="18.28515625" style="311" bestFit="1" customWidth="1"/>
    <col min="12535" max="12536" width="9.140625" style="311"/>
    <col min="12537" max="12537" width="15.7109375" style="311" bestFit="1" customWidth="1"/>
    <col min="12538" max="12538" width="9.140625" style="311"/>
    <col min="12539" max="12539" width="15.7109375" style="311" bestFit="1" customWidth="1"/>
    <col min="12540" max="12545" width="9.140625" style="311"/>
    <col min="12546" max="12546" width="15.7109375" style="311" bestFit="1" customWidth="1"/>
    <col min="12547" max="12780" width="9.140625" style="311"/>
    <col min="12781" max="12781" width="18.7109375" style="311" bestFit="1" customWidth="1"/>
    <col min="12782" max="12782" width="13.7109375" style="311" customWidth="1"/>
    <col min="12783" max="12783" width="15.42578125" style="311" customWidth="1"/>
    <col min="12784" max="12784" width="13.28515625" style="311" customWidth="1"/>
    <col min="12785" max="12785" width="16.42578125" style="311" customWidth="1"/>
    <col min="12786" max="12787" width="9.140625" style="311"/>
    <col min="12788" max="12788" width="15.7109375" style="311" bestFit="1" customWidth="1"/>
    <col min="12789" max="12790" width="18.28515625" style="311" bestFit="1" customWidth="1"/>
    <col min="12791" max="12792" width="9.140625" style="311"/>
    <col min="12793" max="12793" width="15.7109375" style="311" bestFit="1" customWidth="1"/>
    <col min="12794" max="12794" width="9.140625" style="311"/>
    <col min="12795" max="12795" width="15.7109375" style="311" bestFit="1" customWidth="1"/>
    <col min="12796" max="12801" width="9.140625" style="311"/>
    <col min="12802" max="12802" width="15.7109375" style="311" bestFit="1" customWidth="1"/>
    <col min="12803" max="13036" width="9.140625" style="311"/>
    <col min="13037" max="13037" width="18.7109375" style="311" bestFit="1" customWidth="1"/>
    <col min="13038" max="13038" width="13.7109375" style="311" customWidth="1"/>
    <col min="13039" max="13039" width="15.42578125" style="311" customWidth="1"/>
    <col min="13040" max="13040" width="13.28515625" style="311" customWidth="1"/>
    <col min="13041" max="13041" width="16.42578125" style="311" customWidth="1"/>
    <col min="13042" max="13043" width="9.140625" style="311"/>
    <col min="13044" max="13044" width="15.7109375" style="311" bestFit="1" customWidth="1"/>
    <col min="13045" max="13046" width="18.28515625" style="311" bestFit="1" customWidth="1"/>
    <col min="13047" max="13048" width="9.140625" style="311"/>
    <col min="13049" max="13049" width="15.7109375" style="311" bestFit="1" customWidth="1"/>
    <col min="13050" max="13050" width="9.140625" style="311"/>
    <col min="13051" max="13051" width="15.7109375" style="311" bestFit="1" customWidth="1"/>
    <col min="13052" max="13057" width="9.140625" style="311"/>
    <col min="13058" max="13058" width="15.7109375" style="311" bestFit="1" customWidth="1"/>
    <col min="13059" max="13292" width="9.140625" style="311"/>
    <col min="13293" max="13293" width="18.7109375" style="311" bestFit="1" customWidth="1"/>
    <col min="13294" max="13294" width="13.7109375" style="311" customWidth="1"/>
    <col min="13295" max="13295" width="15.42578125" style="311" customWidth="1"/>
    <col min="13296" max="13296" width="13.28515625" style="311" customWidth="1"/>
    <col min="13297" max="13297" width="16.42578125" style="311" customWidth="1"/>
    <col min="13298" max="13299" width="9.140625" style="311"/>
    <col min="13300" max="13300" width="15.7109375" style="311" bestFit="1" customWidth="1"/>
    <col min="13301" max="13302" width="18.28515625" style="311" bestFit="1" customWidth="1"/>
    <col min="13303" max="13304" width="9.140625" style="311"/>
    <col min="13305" max="13305" width="15.7109375" style="311" bestFit="1" customWidth="1"/>
    <col min="13306" max="13306" width="9.140625" style="311"/>
    <col min="13307" max="13307" width="15.7109375" style="311" bestFit="1" customWidth="1"/>
    <col min="13308" max="13313" width="9.140625" style="311"/>
    <col min="13314" max="13314" width="15.7109375" style="311" bestFit="1" customWidth="1"/>
    <col min="13315" max="13548" width="9.140625" style="311"/>
    <col min="13549" max="13549" width="18.7109375" style="311" bestFit="1" customWidth="1"/>
    <col min="13550" max="13550" width="13.7109375" style="311" customWidth="1"/>
    <col min="13551" max="13551" width="15.42578125" style="311" customWidth="1"/>
    <col min="13552" max="13552" width="13.28515625" style="311" customWidth="1"/>
    <col min="13553" max="13553" width="16.42578125" style="311" customWidth="1"/>
    <col min="13554" max="13555" width="9.140625" style="311"/>
    <col min="13556" max="13556" width="15.7109375" style="311" bestFit="1" customWidth="1"/>
    <col min="13557" max="13558" width="18.28515625" style="311" bestFit="1" customWidth="1"/>
    <col min="13559" max="13560" width="9.140625" style="311"/>
    <col min="13561" max="13561" width="15.7109375" style="311" bestFit="1" customWidth="1"/>
    <col min="13562" max="13562" width="9.140625" style="311"/>
    <col min="13563" max="13563" width="15.7109375" style="311" bestFit="1" customWidth="1"/>
    <col min="13564" max="13569" width="9.140625" style="311"/>
    <col min="13570" max="13570" width="15.7109375" style="311" bestFit="1" customWidth="1"/>
    <col min="13571" max="13804" width="9.140625" style="311"/>
    <col min="13805" max="13805" width="18.7109375" style="311" bestFit="1" customWidth="1"/>
    <col min="13806" max="13806" width="13.7109375" style="311" customWidth="1"/>
    <col min="13807" max="13807" width="15.42578125" style="311" customWidth="1"/>
    <col min="13808" max="13808" width="13.28515625" style="311" customWidth="1"/>
    <col min="13809" max="13809" width="16.42578125" style="311" customWidth="1"/>
    <col min="13810" max="13811" width="9.140625" style="311"/>
    <col min="13812" max="13812" width="15.7109375" style="311" bestFit="1" customWidth="1"/>
    <col min="13813" max="13814" width="18.28515625" style="311" bestFit="1" customWidth="1"/>
    <col min="13815" max="13816" width="9.140625" style="311"/>
    <col min="13817" max="13817" width="15.7109375" style="311" bestFit="1" customWidth="1"/>
    <col min="13818" max="13818" width="9.140625" style="311"/>
    <col min="13819" max="13819" width="15.7109375" style="311" bestFit="1" customWidth="1"/>
    <col min="13820" max="13825" width="9.140625" style="311"/>
    <col min="13826" max="13826" width="15.7109375" style="311" bestFit="1" customWidth="1"/>
    <col min="13827" max="14060" width="9.140625" style="311"/>
    <col min="14061" max="14061" width="18.7109375" style="311" bestFit="1" customWidth="1"/>
    <col min="14062" max="14062" width="13.7109375" style="311" customWidth="1"/>
    <col min="14063" max="14063" width="15.42578125" style="311" customWidth="1"/>
    <col min="14064" max="14064" width="13.28515625" style="311" customWidth="1"/>
    <col min="14065" max="14065" width="16.42578125" style="311" customWidth="1"/>
    <col min="14066" max="14067" width="9.140625" style="311"/>
    <col min="14068" max="14068" width="15.7109375" style="311" bestFit="1" customWidth="1"/>
    <col min="14069" max="14070" width="18.28515625" style="311" bestFit="1" customWidth="1"/>
    <col min="14071" max="14072" width="9.140625" style="311"/>
    <col min="14073" max="14073" width="15.7109375" style="311" bestFit="1" customWidth="1"/>
    <col min="14074" max="14074" width="9.140625" style="311"/>
    <col min="14075" max="14075" width="15.7109375" style="311" bestFit="1" customWidth="1"/>
    <col min="14076" max="14081" width="9.140625" style="311"/>
    <col min="14082" max="14082" width="15.7109375" style="311" bestFit="1" customWidth="1"/>
    <col min="14083" max="14316" width="9.140625" style="311"/>
    <col min="14317" max="14317" width="18.7109375" style="311" bestFit="1" customWidth="1"/>
    <col min="14318" max="14318" width="13.7109375" style="311" customWidth="1"/>
    <col min="14319" max="14319" width="15.42578125" style="311" customWidth="1"/>
    <col min="14320" max="14320" width="13.28515625" style="311" customWidth="1"/>
    <col min="14321" max="14321" width="16.42578125" style="311" customWidth="1"/>
    <col min="14322" max="14323" width="9.140625" style="311"/>
    <col min="14324" max="14324" width="15.7109375" style="311" bestFit="1" customWidth="1"/>
    <col min="14325" max="14326" width="18.28515625" style="311" bestFit="1" customWidth="1"/>
    <col min="14327" max="14328" width="9.140625" style="311"/>
    <col min="14329" max="14329" width="15.7109375" style="311" bestFit="1" customWidth="1"/>
    <col min="14330" max="14330" width="9.140625" style="311"/>
    <col min="14331" max="14331" width="15.7109375" style="311" bestFit="1" customWidth="1"/>
    <col min="14332" max="14337" width="9.140625" style="311"/>
    <col min="14338" max="14338" width="15.7109375" style="311" bestFit="1" customWidth="1"/>
    <col min="14339" max="14572" width="9.140625" style="311"/>
    <col min="14573" max="14573" width="18.7109375" style="311" bestFit="1" customWidth="1"/>
    <col min="14574" max="14574" width="13.7109375" style="311" customWidth="1"/>
    <col min="14575" max="14575" width="15.42578125" style="311" customWidth="1"/>
    <col min="14576" max="14576" width="13.28515625" style="311" customWidth="1"/>
    <col min="14577" max="14577" width="16.42578125" style="311" customWidth="1"/>
    <col min="14578" max="14579" width="9.140625" style="311"/>
    <col min="14580" max="14580" width="15.7109375" style="311" bestFit="1" customWidth="1"/>
    <col min="14581" max="14582" width="18.28515625" style="311" bestFit="1" customWidth="1"/>
    <col min="14583" max="14584" width="9.140625" style="311"/>
    <col min="14585" max="14585" width="15.7109375" style="311" bestFit="1" customWidth="1"/>
    <col min="14586" max="14586" width="9.140625" style="311"/>
    <col min="14587" max="14587" width="15.7109375" style="311" bestFit="1" customWidth="1"/>
    <col min="14588" max="14593" width="9.140625" style="311"/>
    <col min="14594" max="14594" width="15.7109375" style="311" bestFit="1" customWidth="1"/>
    <col min="14595" max="14828" width="9.140625" style="311"/>
    <col min="14829" max="14829" width="18.7109375" style="311" bestFit="1" customWidth="1"/>
    <col min="14830" max="14830" width="13.7109375" style="311" customWidth="1"/>
    <col min="14831" max="14831" width="15.42578125" style="311" customWidth="1"/>
    <col min="14832" max="14832" width="13.28515625" style="311" customWidth="1"/>
    <col min="14833" max="14833" width="16.42578125" style="311" customWidth="1"/>
    <col min="14834" max="14835" width="9.140625" style="311"/>
    <col min="14836" max="14836" width="15.7109375" style="311" bestFit="1" customWidth="1"/>
    <col min="14837" max="14838" width="18.28515625" style="311" bestFit="1" customWidth="1"/>
    <col min="14839" max="14840" width="9.140625" style="311"/>
    <col min="14841" max="14841" width="15.7109375" style="311" bestFit="1" customWidth="1"/>
    <col min="14842" max="14842" width="9.140625" style="311"/>
    <col min="14843" max="14843" width="15.7109375" style="311" bestFit="1" customWidth="1"/>
    <col min="14844" max="14849" width="9.140625" style="311"/>
    <col min="14850" max="14850" width="15.7109375" style="311" bestFit="1" customWidth="1"/>
    <col min="14851" max="15084" width="9.140625" style="311"/>
    <col min="15085" max="15085" width="18.7109375" style="311" bestFit="1" customWidth="1"/>
    <col min="15086" max="15086" width="13.7109375" style="311" customWidth="1"/>
    <col min="15087" max="15087" width="15.42578125" style="311" customWidth="1"/>
    <col min="15088" max="15088" width="13.28515625" style="311" customWidth="1"/>
    <col min="15089" max="15089" width="16.42578125" style="311" customWidth="1"/>
    <col min="15090" max="15091" width="9.140625" style="311"/>
    <col min="15092" max="15092" width="15.7109375" style="311" bestFit="1" customWidth="1"/>
    <col min="15093" max="15094" width="18.28515625" style="311" bestFit="1" customWidth="1"/>
    <col min="15095" max="15096" width="9.140625" style="311"/>
    <col min="15097" max="15097" width="15.7109375" style="311" bestFit="1" customWidth="1"/>
    <col min="15098" max="15098" width="9.140625" style="311"/>
    <col min="15099" max="15099" width="15.7109375" style="311" bestFit="1" customWidth="1"/>
    <col min="15100" max="15105" width="9.140625" style="311"/>
    <col min="15106" max="15106" width="15.7109375" style="311" bestFit="1" customWidth="1"/>
    <col min="15107" max="15340" width="9.140625" style="311"/>
    <col min="15341" max="15341" width="18.7109375" style="311" bestFit="1" customWidth="1"/>
    <col min="15342" max="15342" width="13.7109375" style="311" customWidth="1"/>
    <col min="15343" max="15343" width="15.42578125" style="311" customWidth="1"/>
    <col min="15344" max="15344" width="13.28515625" style="311" customWidth="1"/>
    <col min="15345" max="15345" width="16.42578125" style="311" customWidth="1"/>
    <col min="15346" max="15347" width="9.140625" style="311"/>
    <col min="15348" max="15348" width="15.7109375" style="311" bestFit="1" customWidth="1"/>
    <col min="15349" max="15350" width="18.28515625" style="311" bestFit="1" customWidth="1"/>
    <col min="15351" max="15352" width="9.140625" style="311"/>
    <col min="15353" max="15353" width="15.7109375" style="311" bestFit="1" customWidth="1"/>
    <col min="15354" max="15354" width="9.140625" style="311"/>
    <col min="15355" max="15355" width="15.7109375" style="311" bestFit="1" customWidth="1"/>
    <col min="15356" max="15361" width="9.140625" style="311"/>
    <col min="15362" max="15362" width="15.7109375" style="311" bestFit="1" customWidth="1"/>
    <col min="15363" max="15596" width="9.140625" style="311"/>
    <col min="15597" max="15597" width="18.7109375" style="311" bestFit="1" customWidth="1"/>
    <col min="15598" max="15598" width="13.7109375" style="311" customWidth="1"/>
    <col min="15599" max="15599" width="15.42578125" style="311" customWidth="1"/>
    <col min="15600" max="15600" width="13.28515625" style="311" customWidth="1"/>
    <col min="15601" max="15601" width="16.42578125" style="311" customWidth="1"/>
    <col min="15602" max="15603" width="9.140625" style="311"/>
    <col min="15604" max="15604" width="15.7109375" style="311" bestFit="1" customWidth="1"/>
    <col min="15605" max="15606" width="18.28515625" style="311" bestFit="1" customWidth="1"/>
    <col min="15607" max="15608" width="9.140625" style="311"/>
    <col min="15609" max="15609" width="15.7109375" style="311" bestFit="1" customWidth="1"/>
    <col min="15610" max="15610" width="9.140625" style="311"/>
    <col min="15611" max="15611" width="15.7109375" style="311" bestFit="1" customWidth="1"/>
    <col min="15612" max="15617" width="9.140625" style="311"/>
    <col min="15618" max="15618" width="15.7109375" style="311" bestFit="1" customWidth="1"/>
    <col min="15619" max="15852" width="9.140625" style="311"/>
    <col min="15853" max="15853" width="18.7109375" style="311" bestFit="1" customWidth="1"/>
    <col min="15854" max="15854" width="13.7109375" style="311" customWidth="1"/>
    <col min="15855" max="15855" width="15.42578125" style="311" customWidth="1"/>
    <col min="15856" max="15856" width="13.28515625" style="311" customWidth="1"/>
    <col min="15857" max="15857" width="16.42578125" style="311" customWidth="1"/>
    <col min="15858" max="15859" width="9.140625" style="311"/>
    <col min="15860" max="15860" width="15.7109375" style="311" bestFit="1" customWidth="1"/>
    <col min="15861" max="15862" width="18.28515625" style="311" bestFit="1" customWidth="1"/>
    <col min="15863" max="15864" width="9.140625" style="311"/>
    <col min="15865" max="15865" width="15.7109375" style="311" bestFit="1" customWidth="1"/>
    <col min="15866" max="15866" width="9.140625" style="311"/>
    <col min="15867" max="15867" width="15.7109375" style="311" bestFit="1" customWidth="1"/>
    <col min="15868" max="15873" width="9.140625" style="311"/>
    <col min="15874" max="15874" width="15.7109375" style="311" bestFit="1" customWidth="1"/>
    <col min="15875" max="16108" width="9.140625" style="311"/>
    <col min="16109" max="16109" width="18.7109375" style="311" bestFit="1" customWidth="1"/>
    <col min="16110" max="16110" width="13.7109375" style="311" customWidth="1"/>
    <col min="16111" max="16111" width="15.42578125" style="311" customWidth="1"/>
    <col min="16112" max="16112" width="13.28515625" style="311" customWidth="1"/>
    <col min="16113" max="16113" width="16.42578125" style="311" customWidth="1"/>
    <col min="16114" max="16115" width="9.140625" style="311"/>
    <col min="16116" max="16116" width="15.7109375" style="311" bestFit="1" customWidth="1"/>
    <col min="16117" max="16118" width="18.28515625" style="311" bestFit="1" customWidth="1"/>
    <col min="16119" max="16120" width="9.140625" style="311"/>
    <col min="16121" max="16121" width="15.7109375" style="311" bestFit="1" customWidth="1"/>
    <col min="16122" max="16122" width="9.140625" style="311"/>
    <col min="16123" max="16123" width="15.7109375" style="311" bestFit="1" customWidth="1"/>
    <col min="16124" max="16129" width="9.140625" style="311"/>
    <col min="16130" max="16130" width="15.7109375" style="311" bestFit="1" customWidth="1"/>
    <col min="16131" max="16384" width="9.140625" style="311"/>
  </cols>
  <sheetData>
    <row r="2" spans="2:6" ht="42.75" customHeight="1" x14ac:dyDescent="0.25">
      <c r="B2" s="734" t="s">
        <v>287</v>
      </c>
      <c r="C2" s="735" t="s">
        <v>288</v>
      </c>
      <c r="D2" s="736"/>
      <c r="E2" s="736"/>
      <c r="F2" s="736"/>
    </row>
    <row r="3" spans="2:6" ht="75.75" customHeight="1" x14ac:dyDescent="0.25">
      <c r="B3" s="734"/>
      <c r="C3" s="312" t="s">
        <v>289</v>
      </c>
      <c r="D3" s="312" t="s">
        <v>290</v>
      </c>
      <c r="E3" s="312" t="s">
        <v>291</v>
      </c>
      <c r="F3" s="312" t="s">
        <v>292</v>
      </c>
    </row>
    <row r="4" spans="2:6" ht="17.25" customHeight="1" x14ac:dyDescent="0.25">
      <c r="B4" s="313" t="s">
        <v>293</v>
      </c>
      <c r="C4" s="314">
        <v>48152.097519999988</v>
      </c>
      <c r="D4" s="314">
        <v>62354.702010000008</v>
      </c>
      <c r="E4" s="314">
        <f t="shared" ref="E4:E41" si="0">D4-C4</f>
        <v>14202.60449000002</v>
      </c>
      <c r="F4" s="315">
        <v>0.29495297653650421</v>
      </c>
    </row>
    <row r="5" spans="2:6" ht="17.25" customHeight="1" x14ac:dyDescent="0.25">
      <c r="B5" s="313" t="s">
        <v>294</v>
      </c>
      <c r="C5" s="314">
        <v>26818.20811</v>
      </c>
      <c r="D5" s="314">
        <v>32232.86075</v>
      </c>
      <c r="E5" s="314">
        <f t="shared" si="0"/>
        <v>5414.6526400000002</v>
      </c>
      <c r="F5" s="315">
        <v>0.20190210389116103</v>
      </c>
    </row>
    <row r="6" spans="2:6" ht="17.25" customHeight="1" x14ac:dyDescent="0.25">
      <c r="B6" s="313" t="s">
        <v>295</v>
      </c>
      <c r="C6" s="314">
        <v>35794.839639999984</v>
      </c>
      <c r="D6" s="314">
        <v>42484.674369999993</v>
      </c>
      <c r="E6" s="314">
        <f t="shared" si="0"/>
        <v>6689.8347300000096</v>
      </c>
      <c r="F6" s="315">
        <v>0.18689383154895478</v>
      </c>
    </row>
    <row r="7" spans="2:6" ht="17.25" customHeight="1" x14ac:dyDescent="0.25">
      <c r="B7" s="313" t="s">
        <v>296</v>
      </c>
      <c r="C7" s="314">
        <v>21645.451980000002</v>
      </c>
      <c r="D7" s="314">
        <v>25420.43549</v>
      </c>
      <c r="E7" s="314">
        <f t="shared" si="0"/>
        <v>3774.9835099999982</v>
      </c>
      <c r="F7" s="315">
        <v>0.17440077081726058</v>
      </c>
    </row>
    <row r="8" spans="2:6" ht="17.25" customHeight="1" x14ac:dyDescent="0.25">
      <c r="B8" s="313" t="s">
        <v>297</v>
      </c>
      <c r="C8" s="314">
        <v>22570.692489999998</v>
      </c>
      <c r="D8" s="314">
        <v>26446.185870000001</v>
      </c>
      <c r="E8" s="314">
        <f t="shared" si="0"/>
        <v>3875.4933800000035</v>
      </c>
      <c r="F8" s="315">
        <v>0.17170467329334493</v>
      </c>
    </row>
    <row r="9" spans="2:6" ht="17.25" customHeight="1" x14ac:dyDescent="0.25">
      <c r="B9" s="313" t="s">
        <v>298</v>
      </c>
      <c r="C9" s="314">
        <v>7990.1120899999996</v>
      </c>
      <c r="D9" s="314">
        <v>9229.9121500000001</v>
      </c>
      <c r="E9" s="314">
        <f t="shared" si="0"/>
        <v>1239.8000600000005</v>
      </c>
      <c r="F9" s="315">
        <v>0.15516679190917348</v>
      </c>
    </row>
    <row r="10" spans="2:6" ht="17.25" customHeight="1" x14ac:dyDescent="0.25">
      <c r="B10" s="313" t="s">
        <v>299</v>
      </c>
      <c r="C10" s="314">
        <v>35255.805750000007</v>
      </c>
      <c r="D10" s="314">
        <v>40141.175139999992</v>
      </c>
      <c r="E10" s="314">
        <f t="shared" si="0"/>
        <v>4885.3693899999853</v>
      </c>
      <c r="F10" s="315">
        <v>0.13856921678779055</v>
      </c>
    </row>
    <row r="11" spans="2:6" ht="17.25" customHeight="1" x14ac:dyDescent="0.25">
      <c r="B11" s="313" t="s">
        <v>300</v>
      </c>
      <c r="C11" s="314">
        <v>258443.85248</v>
      </c>
      <c r="D11" s="314">
        <v>293300.10509999999</v>
      </c>
      <c r="E11" s="314">
        <f t="shared" si="0"/>
        <v>34856.252619999985</v>
      </c>
      <c r="F11" s="315">
        <v>0.13486973006137726</v>
      </c>
    </row>
    <row r="12" spans="2:6" ht="17.25" customHeight="1" x14ac:dyDescent="0.25">
      <c r="B12" s="313" t="s">
        <v>301</v>
      </c>
      <c r="C12" s="314">
        <v>25540.356759999995</v>
      </c>
      <c r="D12" s="314">
        <v>28589.504809999995</v>
      </c>
      <c r="E12" s="314">
        <f t="shared" si="0"/>
        <v>3049.1480499999998</v>
      </c>
      <c r="F12" s="315">
        <v>0.11938549170054746</v>
      </c>
    </row>
    <row r="13" spans="2:6" ht="17.25" customHeight="1" x14ac:dyDescent="0.25">
      <c r="B13" s="313" t="s">
        <v>302</v>
      </c>
      <c r="C13" s="314">
        <v>30875.440499999997</v>
      </c>
      <c r="D13" s="314">
        <v>34232.374790000002</v>
      </c>
      <c r="E13" s="314">
        <f t="shared" si="0"/>
        <v>3356.9342900000047</v>
      </c>
      <c r="F13" s="315">
        <v>0.10872506547720362</v>
      </c>
    </row>
    <row r="14" spans="2:6" ht="17.25" customHeight="1" x14ac:dyDescent="0.25">
      <c r="B14" s="313" t="s">
        <v>303</v>
      </c>
      <c r="C14" s="314">
        <v>5187.0026600000001</v>
      </c>
      <c r="D14" s="314">
        <v>5708.7813999999998</v>
      </c>
      <c r="E14" s="314">
        <f t="shared" si="0"/>
        <v>521.77873999999974</v>
      </c>
      <c r="F14" s="315">
        <v>0.10059349767135073</v>
      </c>
    </row>
    <row r="15" spans="2:6" ht="17.25" customHeight="1" x14ac:dyDescent="0.25">
      <c r="B15" s="313" t="s">
        <v>304</v>
      </c>
      <c r="C15" s="314">
        <v>42108.844280000005</v>
      </c>
      <c r="D15" s="314">
        <v>45990.43965</v>
      </c>
      <c r="E15" s="314">
        <f t="shared" si="0"/>
        <v>3881.5953699999955</v>
      </c>
      <c r="F15" s="315">
        <v>9.2180049972152567E-2</v>
      </c>
    </row>
    <row r="16" spans="2:6" ht="17.25" customHeight="1" x14ac:dyDescent="0.25">
      <c r="B16" s="313" t="s">
        <v>305</v>
      </c>
      <c r="C16" s="314">
        <v>6735.3908499999989</v>
      </c>
      <c r="D16" s="314">
        <v>7196.0922299999993</v>
      </c>
      <c r="E16" s="314">
        <f t="shared" si="0"/>
        <v>460.70138000000043</v>
      </c>
      <c r="F16" s="315">
        <v>6.8400095890500667E-2</v>
      </c>
    </row>
    <row r="17" spans="2:6" ht="17.25" customHeight="1" x14ac:dyDescent="0.25">
      <c r="B17" s="313" t="s">
        <v>306</v>
      </c>
      <c r="C17" s="314">
        <v>3157.7424300000002</v>
      </c>
      <c r="D17" s="314">
        <v>3362.1380800000002</v>
      </c>
      <c r="E17" s="314">
        <f t="shared" si="0"/>
        <v>204.39564999999993</v>
      </c>
      <c r="F17" s="315">
        <v>6.4728411050295698E-2</v>
      </c>
    </row>
    <row r="18" spans="2:6" ht="17.25" customHeight="1" x14ac:dyDescent="0.25">
      <c r="B18" s="313" t="s">
        <v>307</v>
      </c>
      <c r="C18" s="314">
        <v>18497.643090000005</v>
      </c>
      <c r="D18" s="314">
        <v>19634.504510000006</v>
      </c>
      <c r="E18" s="314">
        <f t="shared" si="0"/>
        <v>1136.8614200000011</v>
      </c>
      <c r="F18" s="315">
        <v>6.1459798660219445E-2</v>
      </c>
    </row>
    <row r="19" spans="2:6" ht="17.25" customHeight="1" x14ac:dyDescent="0.25">
      <c r="B19" s="313" t="s">
        <v>308</v>
      </c>
      <c r="C19" s="314">
        <v>10281.529130000001</v>
      </c>
      <c r="D19" s="314">
        <v>10894.790099999997</v>
      </c>
      <c r="E19" s="314">
        <f t="shared" si="0"/>
        <v>613.26096999999572</v>
      </c>
      <c r="F19" s="315">
        <v>5.9646864026343005E-2</v>
      </c>
    </row>
    <row r="20" spans="2:6" ht="17.25" customHeight="1" x14ac:dyDescent="0.25">
      <c r="B20" s="313" t="s">
        <v>309</v>
      </c>
      <c r="C20" s="314">
        <v>19012.801599999995</v>
      </c>
      <c r="D20" s="314">
        <v>20113.190659999997</v>
      </c>
      <c r="E20" s="314">
        <f t="shared" si="0"/>
        <v>1100.3890600000013</v>
      </c>
      <c r="F20" s="315">
        <v>5.7876218515844791E-2</v>
      </c>
    </row>
    <row r="21" spans="2:6" ht="17.25" customHeight="1" x14ac:dyDescent="0.25">
      <c r="B21" s="313" t="s">
        <v>310</v>
      </c>
      <c r="C21" s="314">
        <v>20187.299000000003</v>
      </c>
      <c r="D21" s="314">
        <v>21336.680299999996</v>
      </c>
      <c r="E21" s="314">
        <f t="shared" si="0"/>
        <v>1149.3812999999936</v>
      </c>
      <c r="F21" s="315">
        <v>5.693586348525348E-2</v>
      </c>
    </row>
    <row r="22" spans="2:6" ht="17.25" customHeight="1" x14ac:dyDescent="0.25">
      <c r="B22" s="313" t="s">
        <v>311</v>
      </c>
      <c r="C22" s="314">
        <v>6440.9451900000004</v>
      </c>
      <c r="D22" s="314">
        <v>6803.5796500000006</v>
      </c>
      <c r="E22" s="314">
        <f t="shared" si="0"/>
        <v>362.63446000000022</v>
      </c>
      <c r="F22" s="315">
        <v>5.6301435473013361E-2</v>
      </c>
    </row>
    <row r="23" spans="2:6" ht="17.25" customHeight="1" x14ac:dyDescent="0.25">
      <c r="B23" s="313" t="s">
        <v>312</v>
      </c>
      <c r="C23" s="314">
        <v>2427.6814399999998</v>
      </c>
      <c r="D23" s="314">
        <v>2557.1679100000001</v>
      </c>
      <c r="E23" s="314">
        <f t="shared" si="0"/>
        <v>129.48647000000028</v>
      </c>
      <c r="F23" s="315">
        <v>5.3337504610984077E-2</v>
      </c>
    </row>
    <row r="24" spans="2:6" ht="17.25" customHeight="1" x14ac:dyDescent="0.25">
      <c r="B24" s="313" t="s">
        <v>313</v>
      </c>
      <c r="C24" s="314">
        <v>12187.697689999999</v>
      </c>
      <c r="D24" s="314">
        <v>12773.767770000002</v>
      </c>
      <c r="E24" s="314">
        <f t="shared" si="0"/>
        <v>586.07008000000314</v>
      </c>
      <c r="F24" s="315">
        <v>4.8087021429886079E-2</v>
      </c>
    </row>
    <row r="25" spans="2:6" ht="17.25" customHeight="1" x14ac:dyDescent="0.25">
      <c r="B25" s="313" t="s">
        <v>314</v>
      </c>
      <c r="C25" s="314">
        <v>15009.305199999997</v>
      </c>
      <c r="D25" s="314">
        <v>15625.541339999994</v>
      </c>
      <c r="E25" s="314">
        <f t="shared" si="0"/>
        <v>616.23613999999725</v>
      </c>
      <c r="F25" s="315">
        <v>4.1056939797586178E-2</v>
      </c>
    </row>
    <row r="26" spans="2:6" ht="17.25" customHeight="1" x14ac:dyDescent="0.25">
      <c r="B26" s="313" t="s">
        <v>315</v>
      </c>
      <c r="C26" s="314">
        <v>24051.981419999996</v>
      </c>
      <c r="D26" s="314">
        <v>25030.016379999997</v>
      </c>
      <c r="E26" s="314">
        <f t="shared" si="0"/>
        <v>978.03496000000086</v>
      </c>
      <c r="F26" s="315">
        <v>4.0663384147916037E-2</v>
      </c>
    </row>
    <row r="27" spans="2:6" ht="17.25" customHeight="1" x14ac:dyDescent="0.25">
      <c r="B27" s="313" t="s">
        <v>316</v>
      </c>
      <c r="C27" s="314">
        <v>10273.143029999997</v>
      </c>
      <c r="D27" s="314">
        <v>10638.112050000002</v>
      </c>
      <c r="E27" s="314">
        <f t="shared" si="0"/>
        <v>364.96902000000409</v>
      </c>
      <c r="F27" s="315">
        <v>3.5526519871689644E-2</v>
      </c>
    </row>
    <row r="28" spans="2:6" ht="17.25" customHeight="1" x14ac:dyDescent="0.25">
      <c r="B28" s="313" t="s">
        <v>317</v>
      </c>
      <c r="C28" s="314">
        <v>6251.3278700000019</v>
      </c>
      <c r="D28" s="314">
        <v>6462.7493800000011</v>
      </c>
      <c r="E28" s="314">
        <f t="shared" si="0"/>
        <v>211.42150999999922</v>
      </c>
      <c r="F28" s="315">
        <v>3.3820256175429053E-2</v>
      </c>
    </row>
    <row r="29" spans="2:6" ht="17.25" customHeight="1" x14ac:dyDescent="0.25">
      <c r="B29" s="313" t="s">
        <v>318</v>
      </c>
      <c r="C29" s="314">
        <v>10522.112790000001</v>
      </c>
      <c r="D29" s="314">
        <v>10864.193159999999</v>
      </c>
      <c r="E29" s="314">
        <f t="shared" si="0"/>
        <v>342.08036999999786</v>
      </c>
      <c r="F29" s="315">
        <v>3.251061614974371E-2</v>
      </c>
    </row>
    <row r="30" spans="2:6" ht="17.25" customHeight="1" x14ac:dyDescent="0.25">
      <c r="B30" s="313" t="s">
        <v>319</v>
      </c>
      <c r="C30" s="314">
        <v>3456.2861999999996</v>
      </c>
      <c r="D30" s="314">
        <v>3561.5039399999996</v>
      </c>
      <c r="E30" s="314">
        <f t="shared" si="0"/>
        <v>105.21774000000005</v>
      </c>
      <c r="F30" s="315">
        <v>3.0442426903188657E-2</v>
      </c>
    </row>
    <row r="31" spans="2:6" ht="17.25" customHeight="1" x14ac:dyDescent="0.25">
      <c r="B31" s="313" t="s">
        <v>320</v>
      </c>
      <c r="C31" s="314">
        <v>6732.428460000001</v>
      </c>
      <c r="D31" s="314">
        <v>6922.1871200000005</v>
      </c>
      <c r="E31" s="314">
        <f t="shared" si="0"/>
        <v>189.75865999999951</v>
      </c>
      <c r="F31" s="315">
        <v>2.8185767012220087E-2</v>
      </c>
    </row>
    <row r="32" spans="2:6" ht="17.25" customHeight="1" x14ac:dyDescent="0.25">
      <c r="B32" s="313" t="s">
        <v>321</v>
      </c>
      <c r="C32" s="314">
        <v>5625.1675099999984</v>
      </c>
      <c r="D32" s="314">
        <v>5772.92641</v>
      </c>
      <c r="E32" s="314">
        <f t="shared" si="0"/>
        <v>147.75890000000163</v>
      </c>
      <c r="F32" s="315">
        <v>2.6267466655406579E-2</v>
      </c>
    </row>
    <row r="33" spans="2:6" ht="17.25" customHeight="1" x14ac:dyDescent="0.25">
      <c r="B33" s="313" t="s">
        <v>322</v>
      </c>
      <c r="C33" s="314">
        <v>10771.928880000001</v>
      </c>
      <c r="D33" s="314">
        <v>11031.896890000002</v>
      </c>
      <c r="E33" s="314">
        <f t="shared" si="0"/>
        <v>259.9680100000005</v>
      </c>
      <c r="F33" s="315">
        <v>2.4133840178120591E-2</v>
      </c>
    </row>
    <row r="34" spans="2:6" ht="17.25" customHeight="1" x14ac:dyDescent="0.25">
      <c r="B34" s="313" t="s">
        <v>323</v>
      </c>
      <c r="C34" s="314">
        <v>9907.1934999999976</v>
      </c>
      <c r="D34" s="314">
        <v>10023.144699999999</v>
      </c>
      <c r="E34" s="314">
        <f t="shared" si="0"/>
        <v>115.95120000000134</v>
      </c>
      <c r="F34" s="315">
        <v>1.1703738298843192E-2</v>
      </c>
    </row>
    <row r="35" spans="2:6" ht="17.25" customHeight="1" x14ac:dyDescent="0.25">
      <c r="B35" s="313" t="s">
        <v>324</v>
      </c>
      <c r="C35" s="314">
        <v>12866.187509999998</v>
      </c>
      <c r="D35" s="314">
        <v>12939.152700000001</v>
      </c>
      <c r="E35" s="314">
        <f t="shared" si="0"/>
        <v>72.965190000002622</v>
      </c>
      <c r="F35" s="315">
        <v>5.6710808810529478E-3</v>
      </c>
    </row>
    <row r="36" spans="2:6" ht="17.25" customHeight="1" x14ac:dyDescent="0.25">
      <c r="B36" s="313" t="s">
        <v>325</v>
      </c>
      <c r="C36" s="314">
        <v>10926.14106</v>
      </c>
      <c r="D36" s="314">
        <v>10934.832969999999</v>
      </c>
      <c r="E36" s="314">
        <f t="shared" si="0"/>
        <v>8.6919099999995524</v>
      </c>
      <c r="F36" s="315">
        <v>7.9551508188191455E-4</v>
      </c>
    </row>
    <row r="37" spans="2:6" ht="17.25" customHeight="1" x14ac:dyDescent="0.25">
      <c r="B37" s="313" t="s">
        <v>326</v>
      </c>
      <c r="C37" s="314">
        <v>10753.440430000001</v>
      </c>
      <c r="D37" s="314">
        <v>10319.745399999998</v>
      </c>
      <c r="E37" s="316">
        <f t="shared" si="0"/>
        <v>-433.69503000000259</v>
      </c>
      <c r="F37" s="317">
        <v>-4.0330816246498924E-2</v>
      </c>
    </row>
    <row r="38" spans="2:6" ht="17.25" customHeight="1" x14ac:dyDescent="0.25">
      <c r="B38" s="313" t="s">
        <v>327</v>
      </c>
      <c r="C38" s="314">
        <v>6879.2988400000022</v>
      </c>
      <c r="D38" s="314">
        <v>6581.0832599999985</v>
      </c>
      <c r="E38" s="316">
        <f t="shared" si="0"/>
        <v>-298.21558000000368</v>
      </c>
      <c r="F38" s="317">
        <v>-4.334970568018004E-2</v>
      </c>
    </row>
    <row r="39" spans="2:6" ht="17.25" customHeight="1" x14ac:dyDescent="0.25">
      <c r="B39" s="313" t="s">
        <v>328</v>
      </c>
      <c r="C39" s="314">
        <v>12023.96119</v>
      </c>
      <c r="D39" s="314">
        <v>11194.794629999997</v>
      </c>
      <c r="E39" s="316">
        <f t="shared" si="0"/>
        <v>-829.1665600000033</v>
      </c>
      <c r="F39" s="317">
        <v>-6.8959517325255404E-2</v>
      </c>
    </row>
    <row r="40" spans="2:6" ht="17.25" customHeight="1" thickBot="1" x14ac:dyDescent="0.3">
      <c r="B40" s="318" t="s">
        <v>329</v>
      </c>
      <c r="C40" s="319">
        <f>SUM(C4:C39)</f>
        <v>815361.33856999967</v>
      </c>
      <c r="D40" s="319">
        <f>SUM(D4:D39)</f>
        <v>908704.94306999969</v>
      </c>
      <c r="E40" s="319">
        <f t="shared" si="0"/>
        <v>93343.604500000016</v>
      </c>
      <c r="F40" s="320">
        <v>0.1144812736199976</v>
      </c>
    </row>
    <row r="41" spans="2:6" ht="17.25" customHeight="1" thickTop="1" thickBot="1" x14ac:dyDescent="0.3">
      <c r="B41" s="321" t="s">
        <v>330</v>
      </c>
      <c r="C41" s="322">
        <v>29728.786530000008</v>
      </c>
      <c r="D41" s="322">
        <v>5914.5322400000005</v>
      </c>
      <c r="E41" s="323">
        <f t="shared" si="0"/>
        <v>-23814.254290000008</v>
      </c>
      <c r="F41" s="324">
        <v>-0.80105033099714618</v>
      </c>
    </row>
    <row r="42" spans="2:6" ht="17.25" customHeight="1" thickTop="1" x14ac:dyDescent="0.25">
      <c r="B42" s="325" t="s">
        <v>331</v>
      </c>
      <c r="C42" s="326">
        <f>SUM(C40:C41)</f>
        <v>845090.12509999971</v>
      </c>
      <c r="D42" s="326">
        <f>SUM(D40:D41)</f>
        <v>914619.47530999966</v>
      </c>
      <c r="E42" s="326">
        <f>SUM(E40:E41)</f>
        <v>69529.350210000004</v>
      </c>
      <c r="F42" s="327">
        <v>8.2274479543554158E-2</v>
      </c>
    </row>
    <row r="43" spans="2:6" x14ac:dyDescent="0.25">
      <c r="B43" s="328"/>
      <c r="C43" s="328"/>
      <c r="D43" s="328"/>
      <c r="E43" s="328"/>
      <c r="F43" s="328"/>
    </row>
    <row r="45" spans="2:6" ht="12.75" customHeight="1" x14ac:dyDescent="0.25"/>
  </sheetData>
  <mergeCells count="2">
    <mergeCell ref="B2:B3"/>
    <mergeCell ref="C2:F2"/>
  </mergeCells>
  <conditionalFormatting sqref="E40">
    <cfRule type="cellIs" dxfId="5" priority="1" stopIfTrue="1" operator="lessThan">
      <formula>0</formula>
    </cfRule>
  </conditionalFormatting>
  <conditionalFormatting sqref="E41">
    <cfRule type="cellIs" dxfId="4" priority="2" stopIfTrue="1" operator="lessThan">
      <formula>0</formula>
    </cfRule>
  </conditionalFormatting>
  <conditionalFormatting sqref="E4:E39">
    <cfRule type="cellIs" dxfId="3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E11"/>
  <sheetViews>
    <sheetView tabSelected="1" workbookViewId="0">
      <selection activeCell="A6" sqref="A6:E10"/>
    </sheetView>
  </sheetViews>
  <sheetFormatPr defaultRowHeight="15" x14ac:dyDescent="0.25"/>
  <cols>
    <col min="1" max="2" width="16.85546875" style="329" customWidth="1"/>
    <col min="3" max="3" width="28.85546875" style="329" customWidth="1"/>
    <col min="4" max="4" width="17.5703125" style="329" customWidth="1"/>
    <col min="5" max="5" width="16.28515625" style="329" bestFit="1" customWidth="1"/>
    <col min="6" max="6" width="17.42578125" style="329" bestFit="1" customWidth="1"/>
    <col min="7" max="7" width="16.28515625" style="329" bestFit="1" customWidth="1"/>
    <col min="8" max="8" width="16.5703125" style="329" customWidth="1"/>
    <col min="9" max="10" width="17.42578125" style="329" bestFit="1" customWidth="1"/>
    <col min="11" max="11" width="16.28515625" style="329" bestFit="1" customWidth="1"/>
    <col min="12" max="12" width="12" style="329" customWidth="1"/>
    <col min="13" max="16384" width="9.140625" style="329"/>
  </cols>
  <sheetData>
    <row r="3" spans="1:5" ht="49.5" customHeight="1" x14ac:dyDescent="0.25">
      <c r="A3" s="737" t="s">
        <v>332</v>
      </c>
      <c r="B3" s="737"/>
      <c r="C3" s="737"/>
      <c r="D3" s="737"/>
    </row>
    <row r="5" spans="1:5" ht="26.25" customHeight="1" x14ac:dyDescent="0.25">
      <c r="A5" s="763" t="s">
        <v>869</v>
      </c>
      <c r="B5" s="764"/>
      <c r="C5" s="764"/>
      <c r="D5" s="764"/>
      <c r="E5" s="766"/>
    </row>
    <row r="6" spans="1:5" ht="30" x14ac:dyDescent="0.25">
      <c r="A6" s="330"/>
      <c r="B6" s="331" t="s">
        <v>333</v>
      </c>
      <c r="C6" s="331" t="s">
        <v>334</v>
      </c>
      <c r="D6" s="331" t="s">
        <v>335</v>
      </c>
      <c r="E6" s="331" t="s">
        <v>868</v>
      </c>
    </row>
    <row r="7" spans="1:5" ht="23.25" customHeight="1" x14ac:dyDescent="0.25">
      <c r="A7" s="332">
        <v>43131</v>
      </c>
      <c r="B7" s="99">
        <v>19997</v>
      </c>
      <c r="C7" s="333">
        <v>26298.35022</v>
      </c>
      <c r="D7" s="333">
        <v>1196.81864</v>
      </c>
      <c r="E7" s="765">
        <f>D7/C7*100</f>
        <v>4.5509266930737526</v>
      </c>
    </row>
    <row r="8" spans="1:5" ht="23.25" customHeight="1" x14ac:dyDescent="0.25">
      <c r="A8" s="332">
        <v>43159</v>
      </c>
      <c r="B8" s="334">
        <v>32015</v>
      </c>
      <c r="C8" s="333">
        <v>42845.615740000001</v>
      </c>
      <c r="D8" s="333">
        <v>4187.6862799999999</v>
      </c>
      <c r="E8" s="765">
        <f t="shared" ref="E8:E10" si="0">D8/C8*100</f>
        <v>9.7738968332539109</v>
      </c>
    </row>
    <row r="9" spans="1:5" ht="23.25" customHeight="1" x14ac:dyDescent="0.25">
      <c r="A9" s="332">
        <v>43190</v>
      </c>
      <c r="B9" s="334">
        <v>42343</v>
      </c>
      <c r="C9" s="333">
        <v>56394.719709999998</v>
      </c>
      <c r="D9" s="333">
        <v>7731.4049299999997</v>
      </c>
      <c r="E9" s="765">
        <f t="shared" si="0"/>
        <v>13.709448277706496</v>
      </c>
    </row>
    <row r="10" spans="1:5" ht="20.25" customHeight="1" x14ac:dyDescent="0.25">
      <c r="A10" s="332">
        <v>43220</v>
      </c>
      <c r="B10" s="334">
        <v>51993</v>
      </c>
      <c r="C10" s="333">
        <v>68388.848840000006</v>
      </c>
      <c r="D10" s="333">
        <v>11876.85629</v>
      </c>
      <c r="E10" s="765">
        <f t="shared" si="0"/>
        <v>17.366656247989564</v>
      </c>
    </row>
    <row r="11" spans="1:5" ht="17.25" customHeight="1" x14ac:dyDescent="0.25">
      <c r="A11" s="335"/>
    </row>
  </sheetData>
  <mergeCells count="2">
    <mergeCell ref="A3:D3"/>
    <mergeCell ref="A5:E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Hárky</vt:lpstr>
      </vt:variant>
      <vt:variant>
        <vt:i4>24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6" baseType="lpstr">
      <vt:lpstr>Súhrnná bilancia</vt:lpstr>
      <vt:lpstr>Vývoj príjmov</vt:lpstr>
      <vt:lpstr>Príjmy rozdelenie</vt:lpstr>
      <vt:lpstr>Zamest.-nepredpis. poistné</vt:lpstr>
      <vt:lpstr> SZČO - nepredpis. poistné</vt:lpstr>
      <vt:lpstr>Vývoj pohľadávok</vt:lpstr>
      <vt:lpstr>graf pohľadávky</vt:lpstr>
      <vt:lpstr>stav poh.podľa poboč._4_18</vt:lpstr>
      <vt:lpstr>Správny výkon</vt:lpstr>
      <vt:lpstr>Vydané rozhodnutia SK </vt:lpstr>
      <vt:lpstr>Pohľadávky voči  ZZ</vt:lpstr>
      <vt:lpstr>Pohľadávky podľa pobočiek ZZ</vt:lpstr>
      <vt:lpstr>V po fondoch podrobne </vt:lpstr>
      <vt:lpstr>V delenie mesačne </vt:lpstr>
      <vt:lpstr>P a V hradené štátom</vt:lpstr>
      <vt:lpstr>zostatky na účtoch</vt:lpstr>
      <vt:lpstr>2017 a 2018</vt:lpstr>
      <vt:lpstr>SF</vt:lpstr>
      <vt:lpstr>Objednávky a faktúry</vt:lpstr>
      <vt:lpstr>600</vt:lpstr>
      <vt:lpstr>700</vt:lpstr>
      <vt:lpstr>600 ústredie</vt:lpstr>
      <vt:lpstr>URR</vt:lpstr>
      <vt:lpstr>Hárok2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2018-05-18T06:39:18Z</cp:lastPrinted>
  <dcterms:created xsi:type="dcterms:W3CDTF">2007-11-13T07:23:54Z</dcterms:created>
  <dcterms:modified xsi:type="dcterms:W3CDTF">2018-05-21T13:08:49Z</dcterms:modified>
</cp:coreProperties>
</file>