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65" windowHeight="11085" activeTab="5"/>
  </bookViews>
  <sheets>
    <sheet name="V ZFNP" sheetId="18" r:id="rId1"/>
    <sheet name="V ZFPvN" sheetId="15" r:id="rId2"/>
    <sheet name="V ZFGP" sheetId="16" r:id="rId3"/>
    <sheet name="V ZFÚP" sheetId="17" r:id="rId4"/>
    <sheet name="600 pobočky august 2012" sheetId="19" r:id="rId5"/>
    <sheet name="Pobočky jednotlive" sheetId="20" r:id="rId6"/>
    <sheet name="Hárok1" sheetId="7" r:id="rId7"/>
    <sheet name="Hárok2" sheetId="1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ol1" localSheetId="2">#REF!</definedName>
    <definedName name="_col1" localSheetId="0">#REF!</definedName>
    <definedName name="_col1" localSheetId="1">#REF!</definedName>
    <definedName name="_col1" localSheetId="3">#REF!</definedName>
    <definedName name="_col1">#REF!</definedName>
    <definedName name="_col2" localSheetId="2">#REF!</definedName>
    <definedName name="_col2" localSheetId="1">#REF!</definedName>
    <definedName name="_col2" localSheetId="3">#REF!</definedName>
    <definedName name="_col2">#REF!</definedName>
    <definedName name="_col3" localSheetId="2">#REF!</definedName>
    <definedName name="_col3" localSheetId="1">#REF!</definedName>
    <definedName name="_col3" localSheetId="3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ZFNP'!$A$8:$G$49</definedName>
    <definedName name="_xlnm._FilterDatabase" localSheetId="1" hidden="1">'V ZFPvN'!$A$8:$G$49</definedName>
    <definedName name="a" localSheetId="1">#REF!</definedName>
    <definedName name="a" localSheetId="3">#REF!</definedName>
    <definedName name="a">#REF!</definedName>
    <definedName name="BudgetTab" localSheetId="0">#REF!</definedName>
    <definedName name="BudgetTab" localSheetId="3">#REF!</definedName>
    <definedName name="BudgetTab">#REF!</definedName>
    <definedName name="Celk_Zisk">[1]Scénář!$E$15</definedName>
    <definedName name="CelkZisk" localSheetId="2">#REF!</definedName>
    <definedName name="CelkZisk" localSheetId="0">#REF!</definedName>
    <definedName name="CelkZisk" localSheetId="1">#REF!</definedName>
    <definedName name="CelkZisk" localSheetId="3">#REF!</definedName>
    <definedName name="CelkZisk">#REF!</definedName>
    <definedName name="datumK" localSheetId="2">#REF!</definedName>
    <definedName name="datumK" localSheetId="1">#REF!</definedName>
    <definedName name="datumK" localSheetId="3">#REF!</definedName>
    <definedName name="datumK">#REF!</definedName>
    <definedName name="ehdxjxrf" localSheetId="2">#REF!</definedName>
    <definedName name="ehdxjxrf" localSheetId="1">#REF!</definedName>
    <definedName name="ehdxjxrf" localSheetId="3">#REF!</definedName>
    <definedName name="ehdxjxrf">#REF!</definedName>
    <definedName name="Format">#REF!</definedName>
    <definedName name="HrubyZisk">#REF!</definedName>
    <definedName name="jún">'[2]Budoucí hodnota - zadání'!#REF!</definedName>
    <definedName name="_xlnm.Print_Titles" localSheetId="5">'Pobočky jednotlive'!$2:$15</definedName>
    <definedName name="NZbozi">[3]Test1!$B$89:$D$96</definedName>
    <definedName name="obraz" localSheetId="1">#REF!</definedName>
    <definedName name="obraz" localSheetId="3">#REF!</definedName>
    <definedName name="obraz">#REF!</definedName>
    <definedName name="Opravy" localSheetId="2">#REF!</definedName>
    <definedName name="Opravy" localSheetId="0">#REF!</definedName>
    <definedName name="Opravy" localSheetId="1">#REF!</definedName>
    <definedName name="Opravy" localSheetId="3">#REF!</definedName>
    <definedName name="Opravy">#REF!</definedName>
    <definedName name="Ostatni" localSheetId="2">#REF!</definedName>
    <definedName name="Ostatni" localSheetId="1">#REF!</definedName>
    <definedName name="Ostatni" localSheetId="3">#REF!</definedName>
    <definedName name="Ostatni">#REF!</definedName>
    <definedName name="PocetNavstev">#REF!</definedName>
    <definedName name="PrijemNaZakaz">#REF!</definedName>
    <definedName name="produkt">'[4]Budoucí hodnota - zadání'!#REF!</definedName>
    <definedName name="produkt22">'[5]Budoucí hodnota - zadání'!#REF!</definedName>
    <definedName name="PRODUKT3">'[5]Budoucí hodnota - zadání'!#REF!</definedName>
    <definedName name="Reklama" localSheetId="2">#REF!</definedName>
    <definedName name="Reklama" localSheetId="0">#REF!</definedName>
    <definedName name="Reklama" localSheetId="1">#REF!</definedName>
    <definedName name="Reklama" localSheetId="3">#REF!</definedName>
    <definedName name="Reklama">#REF!</definedName>
    <definedName name="Revenue" localSheetId="2">#REF!</definedName>
    <definedName name="Revenue" localSheetId="1">#REF!</definedName>
    <definedName name="Revenue" localSheetId="3">#REF!</definedName>
    <definedName name="Revenue">#REF!</definedName>
    <definedName name="TableArea" localSheetId="2">#REF!</definedName>
    <definedName name="TableArea" localSheetId="1">#REF!</definedName>
    <definedName name="TableArea" localSheetId="3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[6]Test1!$B$89:$D$96</definedName>
    <definedName name="ZboziN">[7]Test1!$B$89:$D$96</definedName>
    <definedName name="zugskrheiogwe" localSheetId="1">#REF!</definedName>
    <definedName name="zugskrheiogwe" localSheetId="3">#REF!</definedName>
    <definedName name="zugskrheiogwe">#REF!</definedName>
  </definedNames>
  <calcPr calcId="145621"/>
</workbook>
</file>

<file path=xl/calcChain.xml><?xml version="1.0" encoding="utf-8"?>
<calcChain xmlns="http://schemas.openxmlformats.org/spreadsheetml/2006/main">
  <c r="L92" i="19" l="1"/>
  <c r="K92" i="19"/>
  <c r="J91" i="19"/>
  <c r="L91" i="19" s="1"/>
  <c r="I91" i="19"/>
  <c r="H91" i="19"/>
  <c r="G91" i="19"/>
  <c r="L90" i="19"/>
  <c r="K90" i="19"/>
  <c r="L89" i="19"/>
  <c r="K89" i="19"/>
  <c r="L88" i="19"/>
  <c r="K88" i="19"/>
  <c r="L87" i="19"/>
  <c r="K87" i="19"/>
  <c r="L86" i="19"/>
  <c r="K86" i="19"/>
  <c r="J85" i="19"/>
  <c r="L85" i="19" s="1"/>
  <c r="I85" i="19"/>
  <c r="H85" i="19"/>
  <c r="G85" i="19"/>
  <c r="J84" i="19"/>
  <c r="L84" i="19" s="1"/>
  <c r="I84" i="19"/>
  <c r="H84" i="19"/>
  <c r="G84" i="19"/>
  <c r="L83" i="19"/>
  <c r="K83" i="19"/>
  <c r="L82" i="19"/>
  <c r="K82" i="19"/>
  <c r="L81" i="19"/>
  <c r="K81" i="19"/>
  <c r="L78" i="19"/>
  <c r="K78" i="19"/>
  <c r="L76" i="19"/>
  <c r="K76" i="19"/>
  <c r="L75" i="19"/>
  <c r="K75" i="19"/>
  <c r="L74" i="19"/>
  <c r="K74" i="19"/>
  <c r="L73" i="19"/>
  <c r="K73" i="19"/>
  <c r="L72" i="19"/>
  <c r="K72" i="19"/>
  <c r="L71" i="19"/>
  <c r="K71" i="19"/>
  <c r="L70" i="19"/>
  <c r="K70" i="19"/>
  <c r="L69" i="19"/>
  <c r="K69" i="19"/>
  <c r="L68" i="19"/>
  <c r="K68" i="19"/>
  <c r="L67" i="19"/>
  <c r="K67" i="19"/>
  <c r="L66" i="19"/>
  <c r="K66" i="19"/>
  <c r="L65" i="19"/>
  <c r="K65" i="19"/>
  <c r="J64" i="19"/>
  <c r="L64" i="19" s="1"/>
  <c r="I64" i="19"/>
  <c r="H64" i="19"/>
  <c r="G64" i="19"/>
  <c r="K64" i="19" s="1"/>
  <c r="L62" i="19"/>
  <c r="K62" i="19"/>
  <c r="L61" i="19"/>
  <c r="K61" i="19"/>
  <c r="J60" i="19"/>
  <c r="L60" i="19" s="1"/>
  <c r="I60" i="19"/>
  <c r="H60" i="19"/>
  <c r="G60" i="19"/>
  <c r="K60" i="19" s="1"/>
  <c r="L59" i="19"/>
  <c r="K59" i="19"/>
  <c r="L58" i="19"/>
  <c r="K58" i="19"/>
  <c r="L57" i="19"/>
  <c r="K57" i="19"/>
  <c r="L56" i="19"/>
  <c r="K56" i="19"/>
  <c r="J55" i="19"/>
  <c r="L55" i="19" s="1"/>
  <c r="I55" i="19"/>
  <c r="H55" i="19"/>
  <c r="G55" i="19"/>
  <c r="K55" i="19" s="1"/>
  <c r="L54" i="19"/>
  <c r="K54" i="19"/>
  <c r="L53" i="19"/>
  <c r="K53" i="19"/>
  <c r="L52" i="19"/>
  <c r="K52" i="19"/>
  <c r="L51" i="19"/>
  <c r="K51" i="19"/>
  <c r="L50" i="19"/>
  <c r="K50" i="19"/>
  <c r="J49" i="19"/>
  <c r="L49" i="19" s="1"/>
  <c r="I49" i="19"/>
  <c r="H49" i="19"/>
  <c r="G49" i="19"/>
  <c r="K49" i="19" s="1"/>
  <c r="L48" i="19"/>
  <c r="K48" i="19"/>
  <c r="L47" i="19"/>
  <c r="K47" i="19"/>
  <c r="L46" i="19"/>
  <c r="K46" i="19"/>
  <c r="L45" i="19"/>
  <c r="K45" i="19"/>
  <c r="L44" i="19"/>
  <c r="K44" i="19"/>
  <c r="L41" i="19"/>
  <c r="K41" i="19"/>
  <c r="J40" i="19"/>
  <c r="L40" i="19" s="1"/>
  <c r="I40" i="19"/>
  <c r="H40" i="19"/>
  <c r="G40" i="19"/>
  <c r="K40" i="19" s="1"/>
  <c r="L39" i="19"/>
  <c r="K39" i="19"/>
  <c r="L38" i="19"/>
  <c r="K38" i="19"/>
  <c r="L37" i="19"/>
  <c r="K37" i="19"/>
  <c r="J36" i="19"/>
  <c r="L36" i="19" s="1"/>
  <c r="I36" i="19"/>
  <c r="H36" i="19"/>
  <c r="G36" i="19"/>
  <c r="K36" i="19" s="1"/>
  <c r="L35" i="19"/>
  <c r="K35" i="19"/>
  <c r="L34" i="19"/>
  <c r="K34" i="19"/>
  <c r="J33" i="19"/>
  <c r="L33" i="19" s="1"/>
  <c r="I33" i="19"/>
  <c r="H33" i="19"/>
  <c r="G33" i="19"/>
  <c r="K33" i="19" s="1"/>
  <c r="J32" i="19"/>
  <c r="L32" i="19" s="1"/>
  <c r="I32" i="19"/>
  <c r="H32" i="19"/>
  <c r="G32" i="19"/>
  <c r="K32" i="19" s="1"/>
  <c r="L31" i="19"/>
  <c r="K31" i="19"/>
  <c r="L30" i="19"/>
  <c r="K30" i="19"/>
  <c r="L29" i="19"/>
  <c r="K29" i="19"/>
  <c r="L28" i="19"/>
  <c r="K28" i="19"/>
  <c r="L27" i="19"/>
  <c r="K27" i="19"/>
  <c r="L26" i="19"/>
  <c r="K26" i="19"/>
  <c r="L25" i="19"/>
  <c r="K25" i="19"/>
  <c r="L24" i="19"/>
  <c r="K24" i="19"/>
  <c r="K23" i="19"/>
  <c r="J23" i="19"/>
  <c r="L23" i="19" s="1"/>
  <c r="I23" i="19"/>
  <c r="L22" i="19"/>
  <c r="K22" i="19"/>
  <c r="L21" i="19"/>
  <c r="K21" i="19"/>
  <c r="L20" i="19"/>
  <c r="K20" i="19"/>
  <c r="L17" i="19"/>
  <c r="K17" i="19"/>
  <c r="L16" i="19"/>
  <c r="K16" i="19"/>
  <c r="L15" i="19"/>
  <c r="K15" i="19"/>
  <c r="J14" i="19"/>
  <c r="L14" i="19" s="1"/>
  <c r="I14" i="19"/>
  <c r="H14" i="19"/>
  <c r="G14" i="19"/>
  <c r="K14" i="19" s="1"/>
  <c r="L13" i="19"/>
  <c r="K13" i="19"/>
  <c r="J12" i="19"/>
  <c r="L12" i="19" s="1"/>
  <c r="I12" i="19"/>
  <c r="H12" i="19"/>
  <c r="G12" i="19"/>
  <c r="K12" i="19" s="1"/>
  <c r="J11" i="19"/>
  <c r="L11" i="19" s="1"/>
  <c r="I11" i="19"/>
  <c r="H11" i="19"/>
  <c r="G11" i="19"/>
  <c r="K11" i="19" s="1"/>
  <c r="K84" i="19" l="1"/>
  <c r="K85" i="19"/>
  <c r="K91" i="19"/>
  <c r="F38" i="18"/>
  <c r="G51" i="18" l="1"/>
  <c r="F51" i="18"/>
  <c r="J50" i="18"/>
  <c r="B50" i="18"/>
  <c r="B52" i="18" s="1"/>
  <c r="J49" i="18"/>
  <c r="I49" i="18"/>
  <c r="H49" i="18"/>
  <c r="G49" i="18"/>
  <c r="F49" i="18"/>
  <c r="J48" i="18"/>
  <c r="I48" i="18"/>
  <c r="H48" i="18"/>
  <c r="G48" i="18"/>
  <c r="F48" i="18"/>
  <c r="J47" i="18"/>
  <c r="I47" i="18"/>
  <c r="H47" i="18"/>
  <c r="G47" i="18"/>
  <c r="F47" i="18"/>
  <c r="J46" i="18"/>
  <c r="I46" i="18"/>
  <c r="H46" i="18"/>
  <c r="G46" i="18"/>
  <c r="F46" i="18"/>
  <c r="J45" i="18"/>
  <c r="I45" i="18"/>
  <c r="H45" i="18"/>
  <c r="G45" i="18"/>
  <c r="F45" i="18"/>
  <c r="J44" i="18"/>
  <c r="I44" i="18"/>
  <c r="H44" i="18"/>
  <c r="G44" i="18"/>
  <c r="F44" i="18"/>
  <c r="J43" i="18"/>
  <c r="I43" i="18"/>
  <c r="H43" i="18"/>
  <c r="G43" i="18"/>
  <c r="F43" i="18"/>
  <c r="J42" i="18"/>
  <c r="I42" i="18"/>
  <c r="H42" i="18"/>
  <c r="G42" i="18"/>
  <c r="F42" i="18"/>
  <c r="J41" i="18"/>
  <c r="I41" i="18"/>
  <c r="H41" i="18"/>
  <c r="G41" i="18"/>
  <c r="F41" i="18"/>
  <c r="J40" i="18"/>
  <c r="I40" i="18"/>
  <c r="H40" i="18"/>
  <c r="G40" i="18"/>
  <c r="F40" i="18"/>
  <c r="J39" i="18"/>
  <c r="I39" i="18"/>
  <c r="H39" i="18"/>
  <c r="G39" i="18"/>
  <c r="F39" i="18"/>
  <c r="J38" i="18"/>
  <c r="I38" i="18"/>
  <c r="H38" i="18"/>
  <c r="G38" i="18"/>
  <c r="J37" i="18"/>
  <c r="I37" i="18"/>
  <c r="H37" i="18"/>
  <c r="G37" i="18"/>
  <c r="F37" i="18"/>
  <c r="J36" i="18"/>
  <c r="I36" i="18"/>
  <c r="H36" i="18"/>
  <c r="G36" i="18"/>
  <c r="F36" i="18"/>
  <c r="J35" i="18"/>
  <c r="I35" i="18"/>
  <c r="H35" i="18"/>
  <c r="G35" i="18"/>
  <c r="F35" i="18"/>
  <c r="J34" i="18"/>
  <c r="I34" i="18"/>
  <c r="H34" i="18"/>
  <c r="G34" i="18"/>
  <c r="F34" i="18"/>
  <c r="J33" i="18"/>
  <c r="I33" i="18"/>
  <c r="H33" i="18"/>
  <c r="G33" i="18"/>
  <c r="F33" i="18"/>
  <c r="J32" i="18"/>
  <c r="I32" i="18"/>
  <c r="H32" i="18"/>
  <c r="G32" i="18"/>
  <c r="F32" i="18"/>
  <c r="J31" i="18"/>
  <c r="I31" i="18"/>
  <c r="H31" i="18"/>
  <c r="G31" i="18"/>
  <c r="F31" i="18"/>
  <c r="J30" i="18"/>
  <c r="I30" i="18"/>
  <c r="H30" i="18"/>
  <c r="G30" i="18"/>
  <c r="F30" i="18"/>
  <c r="J29" i="18"/>
  <c r="I29" i="18"/>
  <c r="H29" i="18"/>
  <c r="G29" i="18"/>
  <c r="F29" i="18"/>
  <c r="J28" i="18"/>
  <c r="I28" i="18"/>
  <c r="H28" i="18"/>
  <c r="G28" i="18"/>
  <c r="F28" i="18"/>
  <c r="J27" i="18"/>
  <c r="I27" i="18"/>
  <c r="H27" i="18"/>
  <c r="G27" i="18"/>
  <c r="F27" i="18"/>
  <c r="J26" i="18"/>
  <c r="I26" i="18"/>
  <c r="H26" i="18"/>
  <c r="G26" i="18"/>
  <c r="F26" i="18"/>
  <c r="J25" i="18"/>
  <c r="I25" i="18"/>
  <c r="H25" i="18"/>
  <c r="G25" i="18"/>
  <c r="F25" i="18"/>
  <c r="J24" i="18"/>
  <c r="I24" i="18"/>
  <c r="H24" i="18"/>
  <c r="G24" i="18"/>
  <c r="F24" i="18"/>
  <c r="J23" i="18"/>
  <c r="I23" i="18"/>
  <c r="H23" i="18"/>
  <c r="G23" i="18"/>
  <c r="F23" i="18"/>
  <c r="J22" i="18"/>
  <c r="I22" i="18"/>
  <c r="H22" i="18"/>
  <c r="G22" i="18"/>
  <c r="F22" i="18"/>
  <c r="J21" i="18"/>
  <c r="I21" i="18"/>
  <c r="H21" i="18"/>
  <c r="G21" i="18"/>
  <c r="F21" i="18"/>
  <c r="J20" i="18"/>
  <c r="I20" i="18"/>
  <c r="H20" i="18"/>
  <c r="G20" i="18"/>
  <c r="F20" i="18"/>
  <c r="J19" i="18"/>
  <c r="I19" i="18"/>
  <c r="H19" i="18"/>
  <c r="G19" i="18"/>
  <c r="F19" i="18"/>
  <c r="J18" i="18"/>
  <c r="I18" i="18"/>
  <c r="H18" i="18"/>
  <c r="G18" i="18"/>
  <c r="F18" i="18"/>
  <c r="J17" i="18"/>
  <c r="I17" i="18"/>
  <c r="H17" i="18"/>
  <c r="G17" i="18"/>
  <c r="F17" i="18"/>
  <c r="J16" i="18"/>
  <c r="I16" i="18"/>
  <c r="H16" i="18"/>
  <c r="G16" i="18"/>
  <c r="F16" i="18"/>
  <c r="J15" i="18"/>
  <c r="I15" i="18"/>
  <c r="H15" i="18"/>
  <c r="G15" i="18"/>
  <c r="F15" i="18"/>
  <c r="J14" i="18"/>
  <c r="I14" i="18"/>
  <c r="H14" i="18"/>
  <c r="G14" i="18"/>
  <c r="F14" i="18"/>
  <c r="G50" i="18" l="1"/>
  <c r="I50" i="18"/>
  <c r="F50" i="18"/>
  <c r="H50" i="18"/>
  <c r="B51" i="17"/>
  <c r="J50" i="17"/>
  <c r="G50" i="17"/>
  <c r="F50" i="17"/>
  <c r="J49" i="17"/>
  <c r="I49" i="17"/>
  <c r="H49" i="17"/>
  <c r="G49" i="17"/>
  <c r="F49" i="17"/>
  <c r="J48" i="17"/>
  <c r="I48" i="17"/>
  <c r="H48" i="17"/>
  <c r="G48" i="17"/>
  <c r="F48" i="17"/>
  <c r="I47" i="17"/>
  <c r="J46" i="17"/>
  <c r="I46" i="17"/>
  <c r="H46" i="17"/>
  <c r="G46" i="17"/>
  <c r="F46" i="17"/>
  <c r="J45" i="17"/>
  <c r="I45" i="17"/>
  <c r="H45" i="17"/>
  <c r="G45" i="17"/>
  <c r="F45" i="17"/>
  <c r="J44" i="17"/>
  <c r="I44" i="17"/>
  <c r="H44" i="17"/>
  <c r="G44" i="17"/>
  <c r="F44" i="17"/>
  <c r="J43" i="17"/>
  <c r="I43" i="17"/>
  <c r="H43" i="17"/>
  <c r="G43" i="17"/>
  <c r="F43" i="17"/>
  <c r="J42" i="17"/>
  <c r="I42" i="17"/>
  <c r="H42" i="17"/>
  <c r="G42" i="17"/>
  <c r="F42" i="17"/>
  <c r="J41" i="17"/>
  <c r="I41" i="17"/>
  <c r="H41" i="17"/>
  <c r="G41" i="17"/>
  <c r="F41" i="17"/>
  <c r="J40" i="17"/>
  <c r="I40" i="17"/>
  <c r="H40" i="17"/>
  <c r="G40" i="17"/>
  <c r="F40" i="17"/>
  <c r="J39" i="17"/>
  <c r="I39" i="17"/>
  <c r="H39" i="17"/>
  <c r="G39" i="17"/>
  <c r="F39" i="17"/>
  <c r="J38" i="17"/>
  <c r="I38" i="17"/>
  <c r="H38" i="17"/>
  <c r="G38" i="17"/>
  <c r="F38" i="17"/>
  <c r="J37" i="17"/>
  <c r="I37" i="17"/>
  <c r="H37" i="17"/>
  <c r="G37" i="17"/>
  <c r="F37" i="17"/>
  <c r="J36" i="17"/>
  <c r="I36" i="17"/>
  <c r="H36" i="17"/>
  <c r="G36" i="17"/>
  <c r="F36" i="17"/>
  <c r="J35" i="17"/>
  <c r="I35" i="17"/>
  <c r="H35" i="17"/>
  <c r="G35" i="17"/>
  <c r="F35" i="17"/>
  <c r="J34" i="17"/>
  <c r="I34" i="17"/>
  <c r="H34" i="17"/>
  <c r="G34" i="17"/>
  <c r="F34" i="17"/>
  <c r="J33" i="17"/>
  <c r="I33" i="17"/>
  <c r="H33" i="17"/>
  <c r="G33" i="17"/>
  <c r="F33" i="17"/>
  <c r="J32" i="17"/>
  <c r="I32" i="17"/>
  <c r="H32" i="17"/>
  <c r="G32" i="17"/>
  <c r="F32" i="17"/>
  <c r="J31" i="17"/>
  <c r="I31" i="17"/>
  <c r="H31" i="17"/>
  <c r="G31" i="17"/>
  <c r="F31" i="17"/>
  <c r="J30" i="17"/>
  <c r="I30" i="17"/>
  <c r="H30" i="17"/>
  <c r="G30" i="17"/>
  <c r="F30" i="17"/>
  <c r="J29" i="17"/>
  <c r="I29" i="17"/>
  <c r="H29" i="17"/>
  <c r="G29" i="17"/>
  <c r="F29" i="17"/>
  <c r="J28" i="17"/>
  <c r="I28" i="17"/>
  <c r="H28" i="17"/>
  <c r="G28" i="17"/>
  <c r="F28" i="17"/>
  <c r="J27" i="17"/>
  <c r="I27" i="17"/>
  <c r="H27" i="17"/>
  <c r="G27" i="17"/>
  <c r="F27" i="17"/>
  <c r="J26" i="17"/>
  <c r="I26" i="17"/>
  <c r="H26" i="17"/>
  <c r="G26" i="17"/>
  <c r="F26" i="17"/>
  <c r="J25" i="17"/>
  <c r="I25" i="17"/>
  <c r="H25" i="17"/>
  <c r="G25" i="17"/>
  <c r="F25" i="17"/>
  <c r="J24" i="17"/>
  <c r="I24" i="17"/>
  <c r="H24" i="17"/>
  <c r="G24" i="17"/>
  <c r="F24" i="17"/>
  <c r="J23" i="17"/>
  <c r="I23" i="17"/>
  <c r="H23" i="17"/>
  <c r="G23" i="17"/>
  <c r="F23" i="17"/>
  <c r="J22" i="17"/>
  <c r="I22" i="17"/>
  <c r="H22" i="17"/>
  <c r="G22" i="17"/>
  <c r="F22" i="17"/>
  <c r="J21" i="17"/>
  <c r="I21" i="17"/>
  <c r="H21" i="17"/>
  <c r="G21" i="17"/>
  <c r="F21" i="17"/>
  <c r="J20" i="17"/>
  <c r="I20" i="17"/>
  <c r="H20" i="17"/>
  <c r="G20" i="17"/>
  <c r="F20" i="17"/>
  <c r="J19" i="17"/>
  <c r="I19" i="17"/>
  <c r="H19" i="17"/>
  <c r="G19" i="17"/>
  <c r="F19" i="17"/>
  <c r="J18" i="17"/>
  <c r="I18" i="17"/>
  <c r="H18" i="17"/>
  <c r="G18" i="17"/>
  <c r="F18" i="17"/>
  <c r="J17" i="17"/>
  <c r="I17" i="17"/>
  <c r="H17" i="17"/>
  <c r="G17" i="17"/>
  <c r="F17" i="17"/>
  <c r="J16" i="17"/>
  <c r="I16" i="17"/>
  <c r="H16" i="17"/>
  <c r="G16" i="17"/>
  <c r="F16" i="17"/>
  <c r="J15" i="17"/>
  <c r="I15" i="17"/>
  <c r="H15" i="17"/>
  <c r="G15" i="17"/>
  <c r="F15" i="17"/>
  <c r="J14" i="17"/>
  <c r="I14" i="17"/>
  <c r="H14" i="17"/>
  <c r="G14" i="17"/>
  <c r="F14" i="17"/>
  <c r="J13" i="17"/>
  <c r="I13" i="17"/>
  <c r="H13" i="17"/>
  <c r="G13" i="17"/>
  <c r="F13" i="17"/>
  <c r="J12" i="17"/>
  <c r="I12" i="17"/>
  <c r="H12" i="17"/>
  <c r="G12" i="17"/>
  <c r="F12" i="17"/>
  <c r="J11" i="17"/>
  <c r="I11" i="17"/>
  <c r="H11" i="17"/>
  <c r="G11" i="17"/>
  <c r="G47" i="17" s="1"/>
  <c r="F11" i="17"/>
  <c r="F47" i="17" s="1"/>
  <c r="J52" i="18" l="1"/>
  <c r="H52" i="18"/>
  <c r="F52" i="18"/>
  <c r="I52" i="18"/>
  <c r="G52" i="18"/>
  <c r="H47" i="17"/>
  <c r="J47" i="17"/>
  <c r="J51" i="17" l="1"/>
  <c r="H51" i="17"/>
  <c r="F51" i="17"/>
  <c r="I51" i="17"/>
  <c r="G51" i="17"/>
  <c r="B53" i="15" l="1"/>
  <c r="J52" i="15"/>
  <c r="G52" i="15"/>
  <c r="F52" i="15"/>
  <c r="J51" i="15"/>
  <c r="G51" i="15"/>
  <c r="F51" i="15"/>
  <c r="I50" i="15"/>
  <c r="J49" i="15"/>
  <c r="I49" i="15"/>
  <c r="H49" i="15"/>
  <c r="G49" i="15"/>
  <c r="F49" i="15"/>
  <c r="J48" i="15"/>
  <c r="I48" i="15"/>
  <c r="H48" i="15"/>
  <c r="G48" i="15"/>
  <c r="F48" i="15"/>
  <c r="J47" i="15"/>
  <c r="I47" i="15"/>
  <c r="H47" i="15"/>
  <c r="G47" i="15"/>
  <c r="F47" i="15"/>
  <c r="J46" i="15"/>
  <c r="I46" i="15"/>
  <c r="H46" i="15"/>
  <c r="G46" i="15"/>
  <c r="F46" i="15"/>
  <c r="J45" i="15"/>
  <c r="I45" i="15"/>
  <c r="H45" i="15"/>
  <c r="G45" i="15"/>
  <c r="F45" i="15"/>
  <c r="J44" i="15"/>
  <c r="I44" i="15"/>
  <c r="H44" i="15"/>
  <c r="G44" i="15"/>
  <c r="F44" i="15"/>
  <c r="J43" i="15"/>
  <c r="I43" i="15"/>
  <c r="H43" i="15"/>
  <c r="G43" i="15"/>
  <c r="F43" i="15"/>
  <c r="J42" i="15"/>
  <c r="I42" i="15"/>
  <c r="H42" i="15"/>
  <c r="G42" i="15"/>
  <c r="F42" i="15"/>
  <c r="J41" i="15"/>
  <c r="I41" i="15"/>
  <c r="H41" i="15"/>
  <c r="G41" i="15"/>
  <c r="F41" i="15"/>
  <c r="J40" i="15"/>
  <c r="I40" i="15"/>
  <c r="H40" i="15"/>
  <c r="G40" i="15"/>
  <c r="F40" i="15"/>
  <c r="J39" i="15"/>
  <c r="I39" i="15"/>
  <c r="H39" i="15"/>
  <c r="G39" i="15"/>
  <c r="F39" i="15"/>
  <c r="J38" i="15"/>
  <c r="I38" i="15"/>
  <c r="H38" i="15"/>
  <c r="G38" i="15"/>
  <c r="F38" i="15"/>
  <c r="J37" i="15"/>
  <c r="I37" i="15"/>
  <c r="H37" i="15"/>
  <c r="G37" i="15"/>
  <c r="F37" i="15"/>
  <c r="J36" i="15"/>
  <c r="I36" i="15"/>
  <c r="H36" i="15"/>
  <c r="G36" i="15"/>
  <c r="F36" i="15"/>
  <c r="J35" i="15"/>
  <c r="I35" i="15"/>
  <c r="H35" i="15"/>
  <c r="G35" i="15"/>
  <c r="F35" i="15"/>
  <c r="J34" i="15"/>
  <c r="I34" i="15"/>
  <c r="H34" i="15"/>
  <c r="G34" i="15"/>
  <c r="F34" i="15"/>
  <c r="J33" i="15"/>
  <c r="I33" i="15"/>
  <c r="H33" i="15"/>
  <c r="G33" i="15"/>
  <c r="F33" i="15"/>
  <c r="J32" i="15"/>
  <c r="I32" i="15"/>
  <c r="H32" i="15"/>
  <c r="G32" i="15"/>
  <c r="F32" i="15"/>
  <c r="J31" i="15"/>
  <c r="I31" i="15"/>
  <c r="H31" i="15"/>
  <c r="G31" i="15"/>
  <c r="F31" i="15"/>
  <c r="J30" i="15"/>
  <c r="I30" i="15"/>
  <c r="H30" i="15"/>
  <c r="G30" i="15"/>
  <c r="F30" i="15"/>
  <c r="J29" i="15"/>
  <c r="I29" i="15"/>
  <c r="H29" i="15"/>
  <c r="G29" i="15"/>
  <c r="F29" i="15"/>
  <c r="J28" i="15"/>
  <c r="I28" i="15"/>
  <c r="H28" i="15"/>
  <c r="G28" i="15"/>
  <c r="F28" i="15"/>
  <c r="J27" i="15"/>
  <c r="I27" i="15"/>
  <c r="H27" i="15"/>
  <c r="G27" i="15"/>
  <c r="F27" i="15"/>
  <c r="J26" i="15"/>
  <c r="I26" i="15"/>
  <c r="H26" i="15"/>
  <c r="G26" i="15"/>
  <c r="F26" i="15"/>
  <c r="J25" i="15"/>
  <c r="I25" i="15"/>
  <c r="H25" i="15"/>
  <c r="G25" i="15"/>
  <c r="F25" i="15"/>
  <c r="J24" i="15"/>
  <c r="I24" i="15"/>
  <c r="H24" i="15"/>
  <c r="G24" i="15"/>
  <c r="F24" i="15"/>
  <c r="J23" i="15"/>
  <c r="I23" i="15"/>
  <c r="H23" i="15"/>
  <c r="G23" i="15"/>
  <c r="F23" i="15"/>
  <c r="J22" i="15"/>
  <c r="I22" i="15"/>
  <c r="H22" i="15"/>
  <c r="G22" i="15"/>
  <c r="F22" i="15"/>
  <c r="J21" i="15"/>
  <c r="I21" i="15"/>
  <c r="H21" i="15"/>
  <c r="G21" i="15"/>
  <c r="F21" i="15"/>
  <c r="J20" i="15"/>
  <c r="I20" i="15"/>
  <c r="H20" i="15"/>
  <c r="G20" i="15"/>
  <c r="F20" i="15"/>
  <c r="J19" i="15"/>
  <c r="I19" i="15"/>
  <c r="H19" i="15"/>
  <c r="G19" i="15"/>
  <c r="F19" i="15"/>
  <c r="J18" i="15"/>
  <c r="I18" i="15"/>
  <c r="H18" i="15"/>
  <c r="G18" i="15"/>
  <c r="F18" i="15"/>
  <c r="J17" i="15"/>
  <c r="I17" i="15"/>
  <c r="H17" i="15"/>
  <c r="G17" i="15"/>
  <c r="F17" i="15"/>
  <c r="J16" i="15"/>
  <c r="I16" i="15"/>
  <c r="H16" i="15"/>
  <c r="G16" i="15"/>
  <c r="F16" i="15"/>
  <c r="J15" i="15"/>
  <c r="I15" i="15"/>
  <c r="H15" i="15"/>
  <c r="G15" i="15"/>
  <c r="F15" i="15"/>
  <c r="J14" i="15"/>
  <c r="I14" i="15"/>
  <c r="H14" i="15"/>
  <c r="G14" i="15"/>
  <c r="F14" i="15"/>
  <c r="F50" i="15" l="1"/>
  <c r="H50" i="15"/>
  <c r="J50" i="15"/>
  <c r="G50" i="15"/>
  <c r="J53" i="15" l="1"/>
  <c r="H53" i="15"/>
  <c r="F53" i="15"/>
  <c r="I53" i="15"/>
  <c r="G53" i="15"/>
</calcChain>
</file>

<file path=xl/comments1.xml><?xml version="1.0" encoding="utf-8"?>
<comments xmlns="http://schemas.openxmlformats.org/spreadsheetml/2006/main">
  <authors>
    <author>pillarova_m</author>
  </authors>
  <commentList>
    <comment ref="L187" authorId="0">
      <text>
        <r>
          <rPr>
            <b/>
            <sz val="8"/>
            <color indexed="81"/>
            <rFont val="Tahoma"/>
            <family val="2"/>
            <charset val="238"/>
          </rPr>
          <t>pillarova_m: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<sst xmlns="http://schemas.openxmlformats.org/spreadsheetml/2006/main" count="766" uniqueCount="327">
  <si>
    <t xml:space="preserve">Plnenie rozpočtu výdavkov základného fondu poistenia  v nezamestnanosti  podľa jednotlivých  pobočiek  Sociálnej poisťovne v mesiacoch </t>
  </si>
  <si>
    <t>v tis. Eur</t>
  </si>
  <si>
    <t>Pobočka</t>
  </si>
  <si>
    <t>Upravený rozpočet na rok 2012</t>
  </si>
  <si>
    <t>Rozdiel</t>
  </si>
  <si>
    <t>% plnenia stĺ. 4/1</t>
  </si>
  <si>
    <t>% plnenia stĺ. 4/2</t>
  </si>
  <si>
    <t>Index stĺ. 4/3</t>
  </si>
  <si>
    <t xml:space="preserve"> stĺ. 4-2</t>
  </si>
  <si>
    <t xml:space="preserve"> stĺ. 4-3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</si>
  <si>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</si>
  <si>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</si>
  <si>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</si>
  <si>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</si>
  <si>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</si>
  <si>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</si>
  <si>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</si>
  <si>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</si>
  <si>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</si>
  <si>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</si>
  <si>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</si>
  <si>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</si>
  <si>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</si>
  <si>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</si>
  <si>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</si>
  <si>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</si>
  <si>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</si>
  <si>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</si>
  <si>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</si>
  <si>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</si>
  <si>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</si>
  <si>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</si>
  <si>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</si>
  <si>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</si>
  <si>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</si>
  <si>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</si>
  <si>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</si>
  <si>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>Humenné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</si>
  <si>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</si>
  <si>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</si>
  <si>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</si>
  <si>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</si>
  <si>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</si>
  <si>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</si>
  <si>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</si>
  <si>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</si>
  <si>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</si>
  <si>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</si>
  <si>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Zúčtovanie dávok § 112</t>
  </si>
  <si>
    <t>Refundácia dávky v nezamestnanosti EÚ</t>
  </si>
  <si>
    <t>Výdavky ZFPvN</t>
  </si>
  <si>
    <t xml:space="preserve"> </t>
  </si>
  <si>
    <t>Plnenie rozpočtu výdavkov základného fondu garančného poistenia podľa jednotlivých pobočiek Sociálnej poisťovne v mesiacoch</t>
  </si>
  <si>
    <t>Dávka garančného poistenia</t>
  </si>
  <si>
    <t>Schválený rozpočet na rok 2012</t>
  </si>
  <si>
    <t xml:space="preserve">% plnenia </t>
  </si>
  <si>
    <t>stĺ. 4-2</t>
  </si>
  <si>
    <t xml:space="preserve"> stĺ. 4/1</t>
  </si>
  <si>
    <t>stĺ. 4/2</t>
  </si>
  <si>
    <t xml:space="preserve">Humenné </t>
  </si>
  <si>
    <t>Úhrada príspevkov na SDS</t>
  </si>
  <si>
    <t>Celkom výdavky ZFGP</t>
  </si>
  <si>
    <t xml:space="preserve">Plnenie rozpočtu výdavkov základného fondu úrazového poistenia  podľa jednotlivých  pobočiek  Sociálnej poisťovne v mesiacoch </t>
  </si>
  <si>
    <t>Ústredie renty</t>
  </si>
  <si>
    <t>Prevod do ZFSP</t>
  </si>
  <si>
    <t>.</t>
  </si>
  <si>
    <t>Celkom výdavky ZFÚP</t>
  </si>
  <si>
    <t xml:space="preserve">Plnenie rozpočtu výdavkov základného fondu nemocenského poistenia  podľa jednotlivých  pobočiek  Sociálnej poisťovne v mesiacoch </t>
  </si>
  <si>
    <t>Celkom výdavky ZFNP</t>
  </si>
  <si>
    <t>január až august  2012 a porovnanie s rovnakým obdobím roka 2011</t>
  </si>
  <si>
    <t>Časový rozpis  rozpočtu na  január až august 2012</t>
  </si>
  <si>
    <t>Skutočnosť január až august</t>
  </si>
  <si>
    <t>január až august  2012  a porovnanie s rovnakým obdobím roka 2011</t>
  </si>
  <si>
    <t xml:space="preserve">Skutočnosť január až august </t>
  </si>
  <si>
    <t xml:space="preserve"> január až august 2012 a porovnanie s rovnakým obdobím roka 2011</t>
  </si>
  <si>
    <t>Časový rozpis rozpočtu na január až august 2012</t>
  </si>
  <si>
    <t>január až august 2012  a porovnanie s rovnakým obdobím roka 2011</t>
  </si>
  <si>
    <t>Vyhodnotenie plnenia rozpisu rozpočtu bežných výdavkov (nákladov) správneho fondu Sociálnej poisťovne pobočky za obdobie január až august 2012</t>
  </si>
  <si>
    <t>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</si>
  <si>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</si>
  <si>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</si>
  <si>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</si>
  <si>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</si>
  <si>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</si>
  <si>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</si>
  <si>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</si>
  <si>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</si>
  <si>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</si>
  <si>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</si>
  <si>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</si>
  <si>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</si>
  <si>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</si>
  <si>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</si>
  <si>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obdobie január</t>
  </si>
  <si>
    <t>za mesiac</t>
  </si>
  <si>
    <t>za obdobie</t>
  </si>
  <si>
    <t>plnenia</t>
  </si>
  <si>
    <t>oddiel/skupina/</t>
  </si>
  <si>
    <t>kategória</t>
  </si>
  <si>
    <t>ložka</t>
  </si>
  <si>
    <t>na rok 2012</t>
  </si>
  <si>
    <t>až  august 2012</t>
  </si>
  <si>
    <t xml:space="preserve"> august 2012</t>
  </si>
  <si>
    <t>január až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</si>
  <si>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</si>
  <si>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</si>
  <si>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</si>
  <si>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</si>
  <si>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</si>
  <si>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</si>
  <si>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</si>
  <si>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</si>
  <si>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</si>
  <si>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</si>
  <si>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</si>
  <si>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</si>
  <si>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</si>
  <si>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</si>
  <si>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</si>
  <si>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</si>
  <si>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</si>
  <si>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</si>
  <si>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</si>
  <si>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</si>
  <si>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</si>
  <si>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</si>
  <si>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</si>
  <si>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</si>
  <si>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</si>
  <si>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</si>
  <si>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</si>
  <si>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</si>
  <si>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</si>
  <si>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</si>
  <si>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</si>
  <si>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</si>
  <si>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</si>
  <si>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</si>
  <si>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</si>
  <si>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</si>
  <si>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</si>
  <si>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</si>
  <si>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</si>
  <si>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</si>
  <si>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</si>
  <si>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</si>
  <si>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</si>
  <si>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</si>
  <si>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</si>
  <si>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</si>
  <si>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</si>
  <si>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</si>
  <si>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</si>
  <si>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</si>
  <si>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</si>
  <si>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</si>
  <si>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</si>
  <si>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</si>
  <si>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</si>
  <si>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</si>
  <si>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</si>
  <si>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</si>
  <si>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</si>
  <si>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</si>
  <si>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</si>
  <si>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</si>
  <si>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</si>
  <si>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</si>
  <si>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</si>
  <si>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</si>
  <si>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</si>
  <si>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</si>
  <si>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</si>
  <si>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</si>
  <si>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</si>
  <si>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</si>
  <si>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</si>
  <si>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</si>
  <si>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</si>
  <si>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</si>
  <si>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</si>
  <si>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</si>
  <si>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</si>
  <si>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</si>
  <si>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</si>
  <si>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</si>
  <si>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</si>
  <si>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</si>
  <si>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</si>
  <si>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</si>
  <si>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</si>
  <si>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</si>
  <si>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</si>
  <si>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</si>
  <si>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</si>
  <si>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</si>
  <si>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</si>
  <si>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</si>
  <si>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</si>
  <si>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</si>
  <si>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</si>
  <si>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</si>
  <si>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</si>
  <si>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</si>
  <si>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</si>
  <si>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</si>
  <si>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</si>
  <si>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</si>
  <si>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</si>
  <si>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</si>
  <si>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</si>
  <si>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</si>
  <si>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</si>
  <si>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</si>
  <si>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</si>
  <si>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</si>
  <si>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</si>
  <si>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</si>
  <si>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</si>
  <si>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</si>
  <si>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</si>
  <si>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</si>
  <si>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</si>
  <si>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</si>
  <si>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</si>
  <si>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</si>
  <si>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</si>
  <si>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</si>
  <si>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</si>
  <si>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</si>
  <si>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</si>
  <si>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</si>
  <si>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</si>
  <si>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</si>
  <si>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</si>
  <si>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</si>
  <si>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</si>
  <si>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</si>
  <si>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</si>
  <si>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</si>
  <si>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</si>
  <si>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</si>
  <si>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</si>
  <si>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</si>
  <si>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</si>
  <si>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</si>
  <si>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</si>
  <si>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</si>
  <si>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</si>
  <si>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</si>
  <si>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</si>
  <si>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</si>
  <si>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</si>
  <si>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</si>
  <si>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</si>
  <si>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</si>
  <si>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</si>
  <si>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</si>
  <si>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</si>
  <si>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</si>
  <si>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</si>
  <si>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Správneho fondu podľa jednotlivých pobočiek</t>
  </si>
  <si>
    <t>Sociálnej poisťovne za obdobie január až august  2012</t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</si>
  <si>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</si>
  <si>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</si>
  <si>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</si>
  <si>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</si>
  <si>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</si>
  <si>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>6. Sociálne náklady (527+528 - 642)             13. Kapitálové výdavky (700)</t>
  </si>
  <si>
    <t>7. Dane a poplatky (53)                         14. Správny fond spolu (600 + 700)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</si>
  <si>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</si>
  <si>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</si>
  <si>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</si>
  <si>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</si>
  <si>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</si>
  <si>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</si>
  <si>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</si>
  <si>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</si>
  <si>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</si>
  <si>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</si>
  <si>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</si>
  <si>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</si>
  <si>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</si>
  <si>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</si>
  <si>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 xml:space="preserve">   Bratislava</t>
  </si>
  <si>
    <t xml:space="preserve">   Rozpis rozpočtu 2012</t>
  </si>
  <si>
    <t xml:space="preserve">   Rozpis rozpočtu 1.-8.</t>
  </si>
  <si>
    <t xml:space="preserve">   Skutočnosť</t>
  </si>
  <si>
    <t xml:space="preserve">   % Plnenia z RR 2012</t>
  </si>
  <si>
    <t xml:space="preserve">   % Plnenia RR 1.-8.</t>
  </si>
  <si>
    <t xml:space="preserve">   Trnava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</si>
  <si>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</si>
  <si>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</si>
  <si>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</si>
  <si>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</si>
  <si>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</si>
  <si>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</si>
  <si>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</si>
  <si>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</si>
  <si>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</si>
  <si>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</si>
  <si>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</si>
  <si>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</si>
  <si>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</si>
  <si>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</si>
  <si>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</si>
  <si>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</si>
  <si>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</si>
  <si>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</si>
  <si>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</si>
  <si>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</si>
  <si>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</si>
  <si>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</si>
  <si>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</si>
  <si>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</si>
  <si>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</si>
  <si>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</si>
  <si>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</si>
  <si>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</si>
  <si>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</si>
  <si>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</si>
  <si>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</si>
  <si>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</si>
  <si>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</si>
  <si>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</si>
  <si>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0"/>
        <rFont val="Arial"/>
        <family val="2"/>
        <charset val="238"/>
      </rPr>
      <t>SPOLU</t>
    </r>
  </si>
  <si>
    <t xml:space="preserve">   % Plnenia RR 1.-8.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</si>
</sst>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#,##0.00_ ;[Red]\-#,##0.00;\-"/>
    <numFmt numFmtId="165" formatCode="&quot;$&quot;#,##0;[Red]\-&quot;$&quot;#,##0"/>
    <numFmt numFmtId="166" formatCode="m\o\n\th\ d\,\ \y\y\y\y"/>
    <numFmt numFmtId="167" formatCode="_-* #,##0.00\ [$€-1]_-;\-* #,##0.00\ [$€-1]_-;_-* &quot;-&quot;??\ [$€-1]_-"/>
    <numFmt numFmtId="168" formatCode=";;"/>
    <numFmt numFmtId="169" formatCode="#,##0.00;\-#,##0.00;&quot; &quot;"/>
    <numFmt numFmtId="170" formatCode="#,##0_ ;\-#,##0\ "/>
    <numFmt numFmtId="171" formatCode="#,##0.00_ ;\-#,##0.00\ "/>
  </numFmts>
  <fonts count="7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11"/>
      <name val="Arial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3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4" fontId="20" fillId="37" borderId="0"/>
    <xf numFmtId="0" fontId="21" fillId="37" borderId="0"/>
    <xf numFmtId="164" fontId="20" fillId="37" borderId="10"/>
    <xf numFmtId="0" fontId="21" fillId="37" borderId="0"/>
    <xf numFmtId="0" fontId="21" fillId="37" borderId="0"/>
    <xf numFmtId="0" fontId="27" fillId="38" borderId="0"/>
    <xf numFmtId="0" fontId="21" fillId="38" borderId="0"/>
    <xf numFmtId="0" fontId="27" fillId="37" borderId="0"/>
    <xf numFmtId="0" fontId="21" fillId="38" borderId="0"/>
    <xf numFmtId="0" fontId="21" fillId="38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2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" fontId="37" fillId="0" borderId="0"/>
    <xf numFmtId="3" fontId="36" fillId="0" borderId="0"/>
    <xf numFmtId="3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8" fillId="0" borderId="0">
      <protection locked="0"/>
    </xf>
    <xf numFmtId="0" fontId="6" fillId="2" borderId="0" applyNumberFormat="0" applyBorder="0" applyAlignment="0" applyProtection="0"/>
    <xf numFmtId="167" fontId="19" fillId="0" borderId="0" applyFont="0" applyFill="0" applyBorder="0" applyAlignment="0" applyProtection="0"/>
    <xf numFmtId="168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2" fontId="40" fillId="0" borderId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9" fillId="0" borderId="0"/>
    <xf numFmtId="0" fontId="4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36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49" fontId="42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11">
      <protection locked="0"/>
    </xf>
    <xf numFmtId="0" fontId="43" fillId="0" borderId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44" fillId="0" borderId="0"/>
    <xf numFmtId="43" fontId="1" fillId="0" borderId="0" applyFont="0" applyFill="0" applyBorder="0" applyAlignment="0" applyProtection="0"/>
    <xf numFmtId="0" fontId="19" fillId="0" borderId="0"/>
    <xf numFmtId="0" fontId="45" fillId="0" borderId="0"/>
    <xf numFmtId="0" fontId="46" fillId="0" borderId="0"/>
    <xf numFmtId="0" fontId="47" fillId="0" borderId="0"/>
    <xf numFmtId="0" fontId="19" fillId="0" borderId="0"/>
    <xf numFmtId="4" fontId="18" fillId="0" borderId="0"/>
    <xf numFmtId="0" fontId="4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</cellStyleXfs>
  <cellXfs count="271">
    <xf numFmtId="0" fontId="0" fillId="0" borderId="0" xfId="0"/>
    <xf numFmtId="0" fontId="49" fillId="0" borderId="0" xfId="160" applyFont="1"/>
    <xf numFmtId="0" fontId="41" fillId="0" borderId="0" xfId="160" applyFont="1" applyAlignment="1">
      <alignment horizontal="right"/>
    </xf>
    <xf numFmtId="0" fontId="41" fillId="0" borderId="0" xfId="160" applyFont="1" applyBorder="1" applyAlignment="1">
      <alignment horizontal="right"/>
    </xf>
    <xf numFmtId="0" fontId="41" fillId="0" borderId="0" xfId="160" applyFont="1"/>
    <xf numFmtId="0" fontId="49" fillId="0" borderId="0" xfId="160" applyFont="1" applyBorder="1"/>
    <xf numFmtId="0" fontId="41" fillId="0" borderId="0" xfId="160" applyFont="1" applyBorder="1"/>
    <xf numFmtId="0" fontId="41" fillId="0" borderId="0" xfId="160" applyFont="1" applyBorder="1" applyAlignment="1">
      <alignment wrapText="1"/>
    </xf>
    <xf numFmtId="0" fontId="41" fillId="0" borderId="0" xfId="161" applyFont="1" applyBorder="1" applyAlignment="1">
      <alignment horizontal="center" wrapText="1"/>
    </xf>
    <xf numFmtId="0" fontId="41" fillId="0" borderId="17" xfId="160" applyFont="1" applyBorder="1" applyAlignment="1">
      <alignment horizontal="center" wrapText="1"/>
    </xf>
    <xf numFmtId="0" fontId="41" fillId="0" borderId="19" xfId="160" applyFont="1" applyBorder="1" applyAlignment="1">
      <alignment horizontal="center"/>
    </xf>
    <xf numFmtId="0" fontId="41" fillId="0" borderId="0" xfId="160" applyFont="1" applyBorder="1" applyAlignment="1">
      <alignment horizontal="center"/>
    </xf>
    <xf numFmtId="0" fontId="41" fillId="0" borderId="18" xfId="160" applyFont="1" applyBorder="1"/>
    <xf numFmtId="3" fontId="41" fillId="0" borderId="22" xfId="160" applyNumberFormat="1" applyFont="1" applyBorder="1"/>
    <xf numFmtId="3" fontId="41" fillId="0" borderId="22" xfId="165" applyNumberFormat="1" applyFont="1" applyBorder="1"/>
    <xf numFmtId="4" fontId="41" fillId="0" borderId="22" xfId="165" applyNumberFormat="1" applyFont="1" applyBorder="1"/>
    <xf numFmtId="4" fontId="41" fillId="0" borderId="12" xfId="165" applyNumberFormat="1" applyFont="1" applyBorder="1"/>
    <xf numFmtId="4" fontId="41" fillId="0" borderId="0" xfId="165" applyNumberFormat="1" applyFont="1" applyBorder="1"/>
    <xf numFmtId="4" fontId="41" fillId="0" borderId="18" xfId="165" applyNumberFormat="1" applyFont="1" applyBorder="1"/>
    <xf numFmtId="0" fontId="41" fillId="0" borderId="17" xfId="160" applyFont="1" applyBorder="1"/>
    <xf numFmtId="3" fontId="41" fillId="0" borderId="15" xfId="160" applyNumberFormat="1" applyFont="1" applyBorder="1"/>
    <xf numFmtId="3" fontId="41" fillId="0" borderId="17" xfId="165" applyNumberFormat="1" applyFont="1" applyBorder="1"/>
    <xf numFmtId="4" fontId="41" fillId="0" borderId="17" xfId="165" applyNumberFormat="1" applyFont="1" applyBorder="1"/>
    <xf numFmtId="3" fontId="41" fillId="0" borderId="17" xfId="160" applyNumberFormat="1" applyFont="1" applyBorder="1"/>
    <xf numFmtId="4" fontId="41" fillId="0" borderId="15" xfId="165" applyNumberFormat="1" applyFont="1" applyBorder="1"/>
    <xf numFmtId="3" fontId="41" fillId="0" borderId="0" xfId="160" applyNumberFormat="1" applyFont="1"/>
    <xf numFmtId="4" fontId="41" fillId="0" borderId="0" xfId="158" applyFont="1" applyAlignment="1"/>
    <xf numFmtId="4" fontId="41" fillId="0" borderId="0" xfId="158" applyFont="1" applyFill="1" applyAlignment="1">
      <alignment horizontal="left"/>
    </xf>
    <xf numFmtId="4" fontId="41" fillId="0" borderId="0" xfId="158" applyFont="1"/>
    <xf numFmtId="0" fontId="41" fillId="0" borderId="0" xfId="118" applyFont="1"/>
    <xf numFmtId="4" fontId="49" fillId="0" borderId="0" xfId="158" applyFont="1" applyBorder="1" applyAlignment="1">
      <alignment horizontal="left"/>
    </xf>
    <xf numFmtId="4" fontId="49" fillId="0" borderId="0" xfId="158" applyFont="1" applyBorder="1"/>
    <xf numFmtId="4" fontId="41" fillId="0" borderId="0" xfId="158" applyFont="1" applyFill="1" applyAlignment="1">
      <alignment horizontal="center"/>
    </xf>
    <xf numFmtId="4" fontId="41" fillId="0" borderId="0" xfId="158" applyFont="1" applyAlignment="1">
      <alignment horizontal="center"/>
    </xf>
    <xf numFmtId="4" fontId="41" fillId="0" borderId="0" xfId="158" applyFont="1" applyBorder="1" applyAlignment="1">
      <alignment horizontal="right"/>
    </xf>
    <xf numFmtId="0" fontId="41" fillId="0" borderId="21" xfId="158" quotePrefix="1" applyNumberFormat="1" applyFont="1" applyBorder="1" applyAlignment="1">
      <alignment horizontal="center" wrapText="1"/>
    </xf>
    <xf numFmtId="4" fontId="41" fillId="0" borderId="17" xfId="158" applyFont="1" applyBorder="1" applyAlignment="1">
      <alignment horizontal="center"/>
    </xf>
    <xf numFmtId="3" fontId="41" fillId="0" borderId="17" xfId="158" applyNumberFormat="1" applyFont="1" applyBorder="1" applyAlignment="1">
      <alignment horizontal="center"/>
    </xf>
    <xf numFmtId="3" fontId="41" fillId="0" borderId="17" xfId="158" applyNumberFormat="1" applyFont="1" applyFill="1" applyBorder="1" applyAlignment="1">
      <alignment horizontal="center"/>
    </xf>
    <xf numFmtId="0" fontId="41" fillId="0" borderId="17" xfId="162" applyFont="1" applyBorder="1" applyAlignment="1">
      <alignment horizontal="center"/>
    </xf>
    <xf numFmtId="0" fontId="41" fillId="0" borderId="17" xfId="118" applyFont="1" applyBorder="1" applyAlignment="1">
      <alignment horizontal="center"/>
    </xf>
    <xf numFmtId="4" fontId="41" fillId="0" borderId="18" xfId="158" applyFont="1" applyBorder="1" applyAlignment="1">
      <alignment horizontal="left"/>
    </xf>
    <xf numFmtId="3" fontId="41" fillId="0" borderId="18" xfId="163" applyNumberFormat="1" applyFont="1" applyBorder="1"/>
    <xf numFmtId="3" fontId="41" fillId="0" borderId="0" xfId="164" applyNumberFormat="1" applyFont="1"/>
    <xf numFmtId="3" fontId="41" fillId="0" borderId="0" xfId="118" applyNumberFormat="1" applyFont="1"/>
    <xf numFmtId="3" fontId="41" fillId="0" borderId="18" xfId="158" applyNumberFormat="1" applyFont="1" applyBorder="1" applyAlignment="1">
      <alignment horizontal="right"/>
    </xf>
    <xf numFmtId="4" fontId="41" fillId="0" borderId="17" xfId="158" applyFont="1" applyBorder="1" applyAlignment="1">
      <alignment horizontal="left"/>
    </xf>
    <xf numFmtId="3" fontId="41" fillId="0" borderId="17" xfId="163" applyNumberFormat="1" applyFont="1" applyBorder="1"/>
    <xf numFmtId="4" fontId="41" fillId="0" borderId="21" xfId="158" applyFont="1" applyBorder="1" applyAlignment="1">
      <alignment horizontal="left" wrapText="1"/>
    </xf>
    <xf numFmtId="3" fontId="41" fillId="0" borderId="21" xfId="163" applyNumberFormat="1" applyFont="1" applyBorder="1"/>
    <xf numFmtId="3" fontId="41" fillId="0" borderId="21" xfId="158" applyNumberFormat="1" applyFont="1" applyBorder="1"/>
    <xf numFmtId="4" fontId="49" fillId="0" borderId="17" xfId="165" applyNumberFormat="1" applyFont="1" applyBorder="1" applyAlignment="1">
      <alignment horizontal="center"/>
    </xf>
    <xf numFmtId="4" fontId="41" fillId="0" borderId="21" xfId="158" applyFont="1" applyBorder="1"/>
    <xf numFmtId="3" fontId="41" fillId="0" borderId="17" xfId="118" applyNumberFormat="1" applyFont="1" applyBorder="1"/>
    <xf numFmtId="4" fontId="41" fillId="0" borderId="0" xfId="158" applyFont="1" applyFill="1"/>
    <xf numFmtId="4" fontId="41" fillId="0" borderId="0" xfId="158" applyFont="1" applyAlignment="1">
      <alignment horizontal="right"/>
    </xf>
    <xf numFmtId="4" fontId="41" fillId="0" borderId="0" xfId="158" applyFont="1" applyFill="1" applyAlignment="1"/>
    <xf numFmtId="0" fontId="41" fillId="0" borderId="0" xfId="162" applyFont="1"/>
    <xf numFmtId="0" fontId="41" fillId="0" borderId="0" xfId="162" applyFont="1" applyFill="1"/>
    <xf numFmtId="4" fontId="41" fillId="0" borderId="22" xfId="165" applyNumberFormat="1" applyFont="1" applyBorder="1" applyAlignment="1">
      <alignment horizontal="center"/>
    </xf>
    <xf numFmtId="4" fontId="41" fillId="0" borderId="18" xfId="165" applyNumberFormat="1" applyFont="1" applyBorder="1" applyAlignment="1">
      <alignment horizontal="center"/>
    </xf>
    <xf numFmtId="4" fontId="41" fillId="0" borderId="12" xfId="165" applyNumberFormat="1" applyFont="1" applyBorder="1" applyAlignment="1">
      <alignment horizontal="center"/>
    </xf>
    <xf numFmtId="4" fontId="41" fillId="0" borderId="21" xfId="165" applyNumberFormat="1" applyFont="1" applyBorder="1"/>
    <xf numFmtId="0" fontId="41" fillId="0" borderId="0" xfId="159" applyFont="1"/>
    <xf numFmtId="1" fontId="41" fillId="0" borderId="21" xfId="158" quotePrefix="1" applyNumberFormat="1" applyFont="1" applyBorder="1" applyAlignment="1">
      <alignment horizontal="center" wrapText="1"/>
    </xf>
    <xf numFmtId="0" fontId="41" fillId="0" borderId="17" xfId="159" applyFont="1" applyBorder="1" applyAlignment="1">
      <alignment horizontal="center"/>
    </xf>
    <xf numFmtId="3" fontId="41" fillId="0" borderId="0" xfId="159" applyNumberFormat="1" applyFont="1"/>
    <xf numFmtId="4" fontId="41" fillId="0" borderId="21" xfId="158" applyFont="1" applyBorder="1" applyAlignment="1">
      <alignment wrapText="1"/>
    </xf>
    <xf numFmtId="4" fontId="41" fillId="0" borderId="18" xfId="165" applyNumberFormat="1" applyFont="1" applyBorder="1" applyAlignment="1">
      <alignment horizontal="right"/>
    </xf>
    <xf numFmtId="4" fontId="41" fillId="0" borderId="0" xfId="158" applyFont="1" applyAlignment="1">
      <alignment horizontal="left"/>
    </xf>
    <xf numFmtId="0" fontId="41" fillId="0" borderId="17" xfId="160" applyFont="1" applyBorder="1" applyAlignment="1">
      <alignment horizontal="center"/>
    </xf>
    <xf numFmtId="4" fontId="41" fillId="0" borderId="17" xfId="165" applyNumberFormat="1" applyFont="1" applyBorder="1" applyAlignment="1">
      <alignment horizontal="center"/>
    </xf>
    <xf numFmtId="0" fontId="18" fillId="0" borderId="0" xfId="167"/>
    <xf numFmtId="0" fontId="51" fillId="0" borderId="0" xfId="167" applyFont="1" applyAlignment="1">
      <alignment horizontal="right"/>
    </xf>
    <xf numFmtId="0" fontId="52" fillId="0" borderId="0" xfId="167" applyFont="1" applyAlignment="1">
      <alignment horizontal="centerContinuous"/>
    </xf>
    <xf numFmtId="0" fontId="53" fillId="0" borderId="0" xfId="167" applyFont="1" applyAlignment="1">
      <alignment horizontal="centerContinuous"/>
    </xf>
    <xf numFmtId="0" fontId="18" fillId="0" borderId="0" xfId="167" applyAlignment="1">
      <alignment horizontal="centerContinuous"/>
    </xf>
    <xf numFmtId="0" fontId="54" fillId="0" borderId="0" xfId="167" applyFont="1" applyAlignment="1">
      <alignment horizontal="centerContinuous"/>
    </xf>
    <xf numFmtId="0" fontId="55" fillId="0" borderId="0" xfId="167" applyFont="1"/>
    <xf numFmtId="0" fontId="55" fillId="0" borderId="0" xfId="167" applyFont="1" applyAlignment="1">
      <alignment horizontal="right"/>
    </xf>
    <xf numFmtId="0" fontId="56" fillId="0" borderId="0" xfId="167" applyFont="1" applyAlignment="1">
      <alignment horizontal="right"/>
    </xf>
    <xf numFmtId="0" fontId="57" fillId="0" borderId="24" xfId="167" applyFont="1" applyBorder="1" applyAlignment="1">
      <alignment horizontal="center"/>
    </xf>
    <xf numFmtId="0" fontId="58" fillId="0" borderId="25" xfId="167" applyFont="1" applyBorder="1" applyAlignment="1">
      <alignment horizontal="centerContinuous"/>
    </xf>
    <xf numFmtId="0" fontId="58" fillId="0" borderId="26" xfId="167" applyFont="1" applyBorder="1" applyAlignment="1">
      <alignment horizontal="centerContinuous"/>
    </xf>
    <xf numFmtId="0" fontId="58" fillId="0" borderId="27" xfId="167" applyFont="1" applyBorder="1" applyAlignment="1">
      <alignment horizontal="centerContinuous"/>
    </xf>
    <xf numFmtId="0" fontId="58" fillId="0" borderId="28" xfId="167" applyFont="1" applyBorder="1" applyAlignment="1">
      <alignment horizontal="center"/>
    </xf>
    <xf numFmtId="0" fontId="57" fillId="0" borderId="29" xfId="167" applyFont="1" applyBorder="1" applyAlignment="1">
      <alignment horizontal="center"/>
    </xf>
    <xf numFmtId="0" fontId="58" fillId="0" borderId="30" xfId="167" applyFont="1" applyBorder="1" applyAlignment="1">
      <alignment horizontal="center"/>
    </xf>
    <xf numFmtId="0" fontId="58" fillId="0" borderId="31" xfId="167" applyFont="1" applyBorder="1"/>
    <xf numFmtId="0" fontId="58" fillId="0" borderId="12" xfId="167" applyFont="1" applyBorder="1" applyAlignment="1">
      <alignment horizontal="center"/>
    </xf>
    <xf numFmtId="0" fontId="58" fillId="0" borderId="32" xfId="167" applyFont="1" applyBorder="1" applyAlignment="1"/>
    <xf numFmtId="0" fontId="58" fillId="0" borderId="32" xfId="167" applyFont="1" applyBorder="1"/>
    <xf numFmtId="0" fontId="58" fillId="0" borderId="32" xfId="167" applyFont="1" applyBorder="1" applyAlignment="1">
      <alignment horizontal="center"/>
    </xf>
    <xf numFmtId="0" fontId="18" fillId="0" borderId="33" xfId="167" applyBorder="1" applyAlignment="1">
      <alignment horizontal="center"/>
    </xf>
    <xf numFmtId="0" fontId="58" fillId="0" borderId="30" xfId="167" applyFont="1" applyBorder="1"/>
    <xf numFmtId="0" fontId="58" fillId="0" borderId="32" xfId="167" applyFont="1" applyBorder="1" applyAlignment="1">
      <alignment horizontal="left"/>
    </xf>
    <xf numFmtId="0" fontId="58" fillId="0" borderId="33" xfId="167" applyFont="1" applyBorder="1"/>
    <xf numFmtId="0" fontId="57" fillId="0" borderId="32" xfId="167" applyFont="1" applyBorder="1" applyAlignment="1">
      <alignment horizontal="center"/>
    </xf>
    <xf numFmtId="0" fontId="56" fillId="0" borderId="32" xfId="167" applyFont="1" applyBorder="1" applyAlignment="1">
      <alignment horizontal="center"/>
    </xf>
    <xf numFmtId="0" fontId="58" fillId="0" borderId="34" xfId="167" applyFont="1" applyBorder="1"/>
    <xf numFmtId="0" fontId="58" fillId="0" borderId="35" xfId="167" applyFont="1" applyBorder="1"/>
    <xf numFmtId="0" fontId="58" fillId="0" borderId="36" xfId="167" applyFont="1" applyBorder="1" applyAlignment="1">
      <alignment horizontal="left"/>
    </xf>
    <xf numFmtId="0" fontId="58" fillId="0" borderId="36" xfId="167" applyFont="1" applyBorder="1"/>
    <xf numFmtId="17" fontId="57" fillId="0" borderId="32" xfId="167" applyNumberFormat="1" applyFont="1" applyBorder="1" applyAlignment="1">
      <alignment horizontal="center"/>
    </xf>
    <xf numFmtId="0" fontId="59" fillId="0" borderId="36" xfId="167" applyFont="1" applyBorder="1" applyAlignment="1">
      <alignment horizontal="center"/>
    </xf>
    <xf numFmtId="17" fontId="57" fillId="0" borderId="36" xfId="167" applyNumberFormat="1" applyFont="1" applyBorder="1" applyAlignment="1">
      <alignment horizontal="center"/>
    </xf>
    <xf numFmtId="0" fontId="21" fillId="0" borderId="36" xfId="167" applyFont="1" applyBorder="1" applyAlignment="1">
      <alignment horizontal="center"/>
    </xf>
    <xf numFmtId="0" fontId="18" fillId="0" borderId="37" xfId="167" applyBorder="1" applyAlignment="1">
      <alignment horizontal="center"/>
    </xf>
    <xf numFmtId="0" fontId="59" fillId="0" borderId="38" xfId="167" applyFont="1" applyBorder="1" applyAlignment="1">
      <alignment horizontal="center"/>
    </xf>
    <xf numFmtId="0" fontId="59" fillId="0" borderId="39" xfId="167" applyFont="1" applyBorder="1" applyAlignment="1">
      <alignment horizontal="center"/>
    </xf>
    <xf numFmtId="0" fontId="59" fillId="0" borderId="40" xfId="167" applyFont="1" applyBorder="1" applyAlignment="1">
      <alignment horizontal="center"/>
    </xf>
    <xf numFmtId="0" fontId="60" fillId="0" borderId="33" xfId="168" applyFont="1" applyBorder="1" applyAlignment="1">
      <alignment horizontal="center"/>
    </xf>
    <xf numFmtId="49" fontId="52" fillId="0" borderId="30" xfId="168" applyNumberFormat="1" applyFont="1" applyBorder="1" applyAlignment="1">
      <alignment horizontal="center"/>
    </xf>
    <xf numFmtId="49" fontId="52" fillId="0" borderId="31" xfId="168" applyNumberFormat="1" applyFont="1" applyBorder="1" applyAlignment="1">
      <alignment horizontal="center"/>
    </xf>
    <xf numFmtId="49" fontId="52" fillId="0" borderId="31" xfId="168" applyNumberFormat="1" applyFont="1" applyBorder="1" applyAlignment="1">
      <alignment horizontal="center" vertical="top"/>
    </xf>
    <xf numFmtId="0" fontId="54" fillId="0" borderId="32" xfId="168" applyFont="1" applyBorder="1" applyAlignment="1">
      <alignment horizontal="center"/>
    </xf>
    <xf numFmtId="0" fontId="52" fillId="0" borderId="32" xfId="168" applyFont="1" applyBorder="1" applyAlignment="1">
      <alignment horizontal="left"/>
    </xf>
    <xf numFmtId="41" fontId="52" fillId="0" borderId="32" xfId="168" applyNumberFormat="1" applyFont="1" applyBorder="1" applyAlignment="1"/>
    <xf numFmtId="43" fontId="52" fillId="0" borderId="32" xfId="167" applyNumberFormat="1" applyFont="1" applyBorder="1" applyAlignment="1"/>
    <xf numFmtId="0" fontId="61" fillId="0" borderId="33" xfId="168" applyFont="1" applyBorder="1" applyAlignment="1">
      <alignment horizontal="center"/>
    </xf>
    <xf numFmtId="0" fontId="51" fillId="0" borderId="30" xfId="168" applyFont="1" applyBorder="1"/>
    <xf numFmtId="49" fontId="61" fillId="0" borderId="31" xfId="168" applyNumberFormat="1" applyFont="1" applyBorder="1" applyAlignment="1">
      <alignment horizontal="center"/>
    </xf>
    <xf numFmtId="49" fontId="61" fillId="0" borderId="32" xfId="168" applyNumberFormat="1" applyFont="1" applyBorder="1" applyAlignment="1">
      <alignment horizontal="left"/>
    </xf>
    <xf numFmtId="0" fontId="61" fillId="0" borderId="32" xfId="168" applyFont="1" applyBorder="1" applyAlignment="1"/>
    <xf numFmtId="41" fontId="61" fillId="0" borderId="32" xfId="167" applyNumberFormat="1" applyFont="1" applyBorder="1" applyAlignment="1"/>
    <xf numFmtId="43" fontId="61" fillId="0" borderId="32" xfId="167" applyNumberFormat="1" applyFont="1" applyBorder="1" applyAlignment="1"/>
    <xf numFmtId="0" fontId="62" fillId="0" borderId="33" xfId="168" applyFont="1" applyBorder="1" applyAlignment="1">
      <alignment horizontal="center"/>
    </xf>
    <xf numFmtId="49" fontId="62" fillId="0" borderId="31" xfId="168" applyNumberFormat="1" applyFont="1" applyBorder="1" applyAlignment="1">
      <alignment horizontal="center"/>
    </xf>
    <xf numFmtId="49" fontId="62" fillId="0" borderId="32" xfId="168" applyNumberFormat="1" applyFont="1" applyBorder="1" applyAlignment="1">
      <alignment horizontal="left"/>
    </xf>
    <xf numFmtId="0" fontId="62" fillId="0" borderId="32" xfId="168" applyFont="1" applyBorder="1" applyAlignment="1"/>
    <xf numFmtId="41" fontId="62" fillId="0" borderId="32" xfId="167" applyNumberFormat="1" applyFont="1" applyBorder="1" applyAlignment="1"/>
    <xf numFmtId="43" fontId="62" fillId="0" borderId="32" xfId="167" applyNumberFormat="1" applyFont="1" applyBorder="1" applyAlignment="1"/>
    <xf numFmtId="0" fontId="56" fillId="0" borderId="33" xfId="168" applyFont="1" applyBorder="1" applyAlignment="1">
      <alignment horizontal="center"/>
    </xf>
    <xf numFmtId="0" fontId="59" fillId="0" borderId="30" xfId="167" applyFont="1" applyBorder="1"/>
    <xf numFmtId="0" fontId="59" fillId="0" borderId="31" xfId="167" applyFont="1" applyBorder="1"/>
    <xf numFmtId="0" fontId="59" fillId="0" borderId="31" xfId="167" applyFont="1" applyBorder="1" applyAlignment="1">
      <alignment horizontal="center"/>
    </xf>
    <xf numFmtId="49" fontId="59" fillId="0" borderId="32" xfId="167" applyNumberFormat="1" applyFont="1" applyBorder="1" applyAlignment="1">
      <alignment horizontal="center"/>
    </xf>
    <xf numFmtId="49" fontId="59" fillId="0" borderId="32" xfId="167" applyNumberFormat="1" applyFont="1" applyBorder="1" applyAlignment="1"/>
    <xf numFmtId="41" fontId="59" fillId="0" borderId="32" xfId="167" applyNumberFormat="1" applyFont="1" applyBorder="1" applyAlignment="1"/>
    <xf numFmtId="43" fontId="56" fillId="0" borderId="32" xfId="167" applyNumberFormat="1" applyFont="1" applyBorder="1" applyAlignment="1"/>
    <xf numFmtId="0" fontId="59" fillId="0" borderId="30" xfId="168" applyFont="1" applyBorder="1"/>
    <xf numFmtId="49" fontId="40" fillId="0" borderId="31" xfId="168" applyNumberFormat="1" applyFont="1" applyBorder="1" applyAlignment="1">
      <alignment horizontal="center"/>
    </xf>
    <xf numFmtId="49" fontId="40" fillId="0" borderId="32" xfId="168" applyNumberFormat="1" applyFont="1" applyBorder="1" applyAlignment="1">
      <alignment horizontal="left"/>
    </xf>
    <xf numFmtId="0" fontId="40" fillId="0" borderId="32" xfId="168" applyFont="1" applyBorder="1" applyAlignment="1"/>
    <xf numFmtId="41" fontId="40" fillId="0" borderId="32" xfId="167" applyNumberFormat="1" applyFont="1" applyBorder="1" applyAlignment="1"/>
    <xf numFmtId="41" fontId="40" fillId="0" borderId="32" xfId="167" applyNumberFormat="1" applyFont="1" applyFill="1" applyBorder="1" applyAlignment="1"/>
    <xf numFmtId="49" fontId="62" fillId="0" borderId="31" xfId="167" applyNumberFormat="1" applyFont="1" applyBorder="1" applyAlignment="1">
      <alignment horizontal="center"/>
    </xf>
    <xf numFmtId="49" fontId="62" fillId="0" borderId="32" xfId="167" applyNumberFormat="1" applyFont="1" applyBorder="1" applyAlignment="1">
      <alignment horizontal="left"/>
    </xf>
    <xf numFmtId="49" fontId="62" fillId="0" borderId="32" xfId="167" applyNumberFormat="1" applyFont="1" applyBorder="1" applyAlignment="1">
      <alignment wrapText="1"/>
    </xf>
    <xf numFmtId="0" fontId="59" fillId="0" borderId="32" xfId="167" applyFont="1" applyBorder="1" applyAlignment="1"/>
    <xf numFmtId="0" fontId="59" fillId="0" borderId="32" xfId="167" applyFont="1" applyBorder="1" applyAlignment="1">
      <alignment horizontal="left"/>
    </xf>
    <xf numFmtId="49" fontId="62" fillId="0" borderId="32" xfId="167" applyNumberFormat="1" applyFont="1" applyBorder="1" applyAlignment="1">
      <alignment horizontal="center"/>
    </xf>
    <xf numFmtId="0" fontId="62" fillId="0" borderId="32" xfId="167" applyFont="1" applyBorder="1" applyAlignment="1">
      <alignment horizontal="justify"/>
    </xf>
    <xf numFmtId="49" fontId="40" fillId="0" borderId="31" xfId="168" applyNumberFormat="1" applyFont="1" applyFill="1" applyBorder="1" applyAlignment="1" applyProtection="1">
      <alignment horizontal="center"/>
      <protection locked="0"/>
    </xf>
    <xf numFmtId="49" fontId="40" fillId="0" borderId="32" xfId="168" applyNumberFormat="1" applyFont="1" applyBorder="1" applyAlignment="1">
      <alignment horizontal="center"/>
    </xf>
    <xf numFmtId="41" fontId="40" fillId="0" borderId="32" xfId="168" applyNumberFormat="1" applyFont="1" applyBorder="1" applyAlignment="1"/>
    <xf numFmtId="0" fontId="56" fillId="0" borderId="30" xfId="168" applyFont="1" applyBorder="1"/>
    <xf numFmtId="49" fontId="56" fillId="0" borderId="31" xfId="168" applyNumberFormat="1" applyFont="1" applyFill="1" applyBorder="1" applyAlignment="1" applyProtection="1">
      <alignment horizontal="center"/>
      <protection locked="0"/>
    </xf>
    <xf numFmtId="49" fontId="62" fillId="0" borderId="32" xfId="168" applyNumberFormat="1" applyFont="1" applyBorder="1" applyAlignment="1">
      <alignment horizontal="center"/>
    </xf>
    <xf numFmtId="41" fontId="62" fillId="0" borderId="32" xfId="168" applyNumberFormat="1" applyFont="1" applyBorder="1" applyAlignment="1"/>
    <xf numFmtId="49" fontId="56" fillId="0" borderId="0" xfId="168" applyNumberFormat="1" applyFont="1" applyFill="1" applyBorder="1" applyAlignment="1" applyProtection="1">
      <alignment horizontal="center"/>
      <protection locked="0"/>
    </xf>
    <xf numFmtId="1" fontId="18" fillId="0" borderId="18" xfId="167" applyNumberFormat="1" applyFont="1" applyFill="1" applyBorder="1" applyAlignment="1">
      <alignment horizontal="left" vertical="top" wrapText="1"/>
    </xf>
    <xf numFmtId="1" fontId="56" fillId="0" borderId="18" xfId="167" applyNumberFormat="1" applyFont="1" applyFill="1" applyBorder="1" applyAlignment="1">
      <alignment horizontal="center"/>
    </xf>
    <xf numFmtId="0" fontId="56" fillId="0" borderId="33" xfId="167" applyFont="1" applyBorder="1" applyAlignment="1"/>
    <xf numFmtId="41" fontId="56" fillId="0" borderId="32" xfId="168" applyNumberFormat="1" applyFont="1" applyBorder="1" applyAlignment="1"/>
    <xf numFmtId="49" fontId="63" fillId="0" borderId="0" xfId="168" applyNumberFormat="1" applyFont="1" applyBorder="1" applyAlignment="1">
      <alignment horizontal="center"/>
    </xf>
    <xf numFmtId="1" fontId="56" fillId="0" borderId="41" xfId="167" applyNumberFormat="1" applyFont="1" applyFill="1" applyBorder="1" applyAlignment="1">
      <alignment horizontal="center"/>
    </xf>
    <xf numFmtId="49" fontId="56" fillId="0" borderId="33" xfId="167" applyNumberFormat="1" applyFont="1" applyBorder="1" applyAlignment="1"/>
    <xf numFmtId="0" fontId="56" fillId="0" borderId="33" xfId="167" applyNumberFormat="1" applyFont="1" applyFill="1" applyBorder="1" applyAlignment="1">
      <alignment horizontal="left"/>
    </xf>
    <xf numFmtId="49" fontId="56" fillId="0" borderId="31" xfId="168" applyNumberFormat="1" applyFont="1" applyBorder="1" applyAlignment="1">
      <alignment horizontal="center"/>
    </xf>
    <xf numFmtId="49" fontId="56" fillId="0" borderId="32" xfId="168" applyNumberFormat="1" applyFont="1" applyBorder="1" applyAlignment="1">
      <alignment horizontal="center"/>
    </xf>
    <xf numFmtId="0" fontId="56" fillId="0" borderId="32" xfId="168" applyFont="1" applyBorder="1" applyAlignment="1"/>
    <xf numFmtId="41" fontId="56" fillId="0" borderId="32" xfId="167" applyNumberFormat="1" applyFont="1" applyBorder="1" applyAlignment="1"/>
    <xf numFmtId="49" fontId="56" fillId="0" borderId="32" xfId="167" applyNumberFormat="1" applyFont="1" applyBorder="1" applyAlignment="1"/>
    <xf numFmtId="49" fontId="56" fillId="0" borderId="0" xfId="168" applyNumberFormat="1" applyFont="1" applyBorder="1" applyAlignment="1">
      <alignment horizontal="center"/>
    </xf>
    <xf numFmtId="49" fontId="56" fillId="0" borderId="41" xfId="168" applyNumberFormat="1" applyFont="1" applyBorder="1" applyAlignment="1">
      <alignment horizontal="center"/>
    </xf>
    <xf numFmtId="0" fontId="56" fillId="0" borderId="32" xfId="167" applyFont="1" applyBorder="1" applyAlignment="1"/>
    <xf numFmtId="49" fontId="62" fillId="0" borderId="41" xfId="168" applyNumberFormat="1" applyFont="1" applyBorder="1" applyAlignment="1">
      <alignment horizontal="center"/>
    </xf>
    <xf numFmtId="43" fontId="59" fillId="0" borderId="32" xfId="167" applyNumberFormat="1" applyFont="1" applyBorder="1" applyAlignment="1"/>
    <xf numFmtId="49" fontId="62" fillId="0" borderId="0" xfId="168" applyNumberFormat="1" applyFont="1" applyBorder="1" applyAlignment="1">
      <alignment horizontal="center"/>
    </xf>
    <xf numFmtId="0" fontId="56" fillId="0" borderId="32" xfId="167" applyFont="1" applyFill="1" applyBorder="1" applyAlignment="1"/>
    <xf numFmtId="0" fontId="56" fillId="39" borderId="33" xfId="168" applyFont="1" applyFill="1" applyBorder="1" applyAlignment="1">
      <alignment horizontal="center"/>
    </xf>
    <xf numFmtId="0" fontId="56" fillId="39" borderId="30" xfId="168" applyFont="1" applyFill="1" applyBorder="1"/>
    <xf numFmtId="49" fontId="56" fillId="39" borderId="31" xfId="168" applyNumberFormat="1" applyFont="1" applyFill="1" applyBorder="1" applyAlignment="1" applyProtection="1">
      <alignment horizontal="center"/>
      <protection locked="0"/>
    </xf>
    <xf numFmtId="49" fontId="62" fillId="39" borderId="0" xfId="168" applyNumberFormat="1" applyFont="1" applyFill="1" applyBorder="1" applyAlignment="1">
      <alignment horizontal="center"/>
    </xf>
    <xf numFmtId="1" fontId="56" fillId="39" borderId="41" xfId="167" applyNumberFormat="1" applyFont="1" applyFill="1" applyBorder="1" applyAlignment="1">
      <alignment horizontal="center"/>
    </xf>
    <xf numFmtId="0" fontId="56" fillId="39" borderId="32" xfId="167" applyFont="1" applyFill="1" applyBorder="1" applyAlignment="1"/>
    <xf numFmtId="41" fontId="56" fillId="39" borderId="32" xfId="168" applyNumberFormat="1" applyFont="1" applyFill="1" applyBorder="1" applyAlignment="1"/>
    <xf numFmtId="43" fontId="59" fillId="39" borderId="32" xfId="167" applyNumberFormat="1" applyFont="1" applyFill="1" applyBorder="1" applyAlignment="1"/>
    <xf numFmtId="0" fontId="18" fillId="39" borderId="0" xfId="167" applyFill="1"/>
    <xf numFmtId="0" fontId="56" fillId="0" borderId="33" xfId="168" applyFont="1" applyFill="1" applyBorder="1" applyAlignment="1">
      <alignment horizontal="center"/>
    </xf>
    <xf numFmtId="0" fontId="56" fillId="0" borderId="30" xfId="168" applyFont="1" applyFill="1" applyBorder="1"/>
    <xf numFmtId="49" fontId="56" fillId="0" borderId="31" xfId="168" applyNumberFormat="1" applyFont="1" applyFill="1" applyBorder="1" applyAlignment="1">
      <alignment horizontal="center"/>
    </xf>
    <xf numFmtId="49" fontId="56" fillId="0" borderId="32" xfId="168" applyNumberFormat="1" applyFont="1" applyFill="1" applyBorder="1" applyAlignment="1">
      <alignment horizontal="center"/>
    </xf>
    <xf numFmtId="0" fontId="56" fillId="0" borderId="32" xfId="168" applyFont="1" applyFill="1" applyBorder="1" applyAlignment="1"/>
    <xf numFmtId="0" fontId="18" fillId="0" borderId="0" xfId="167" applyFill="1"/>
    <xf numFmtId="41" fontId="56" fillId="0" borderId="32" xfId="168" applyNumberFormat="1" applyFont="1" applyFill="1" applyBorder="1" applyAlignment="1"/>
    <xf numFmtId="49" fontId="56" fillId="39" borderId="31" xfId="168" applyNumberFormat="1" applyFont="1" applyFill="1" applyBorder="1" applyAlignment="1">
      <alignment horizontal="center"/>
    </xf>
    <xf numFmtId="49" fontId="56" fillId="39" borderId="32" xfId="168" applyNumberFormat="1" applyFont="1" applyFill="1" applyBorder="1" applyAlignment="1">
      <alignment horizontal="center"/>
    </xf>
    <xf numFmtId="0" fontId="56" fillId="39" borderId="32" xfId="168" applyFont="1" applyFill="1" applyBorder="1" applyAlignment="1"/>
    <xf numFmtId="41" fontId="61" fillId="0" borderId="32" xfId="168" applyNumberFormat="1" applyFont="1" applyBorder="1" applyAlignment="1"/>
    <xf numFmtId="0" fontId="18" fillId="0" borderId="42" xfId="167" applyBorder="1"/>
    <xf numFmtId="0" fontId="18" fillId="0" borderId="34" xfId="167" applyBorder="1" applyAlignment="1">
      <alignment wrapText="1"/>
    </xf>
    <xf numFmtId="0" fontId="18" fillId="0" borderId="35" xfId="167" applyBorder="1" applyAlignment="1">
      <alignment wrapText="1"/>
    </xf>
    <xf numFmtId="0" fontId="64" fillId="0" borderId="36" xfId="167" applyFont="1" applyBorder="1" applyAlignment="1">
      <alignment horizontal="left" wrapText="1"/>
    </xf>
    <xf numFmtId="0" fontId="64" fillId="0" borderId="36" xfId="167" applyFont="1" applyBorder="1" applyAlignment="1">
      <alignment wrapText="1"/>
    </xf>
    <xf numFmtId="41" fontId="18" fillId="0" borderId="36" xfId="167" applyNumberFormat="1" applyBorder="1" applyAlignment="1"/>
    <xf numFmtId="43" fontId="62" fillId="0" borderId="42" xfId="167" applyNumberFormat="1" applyFont="1" applyBorder="1" applyAlignment="1"/>
    <xf numFmtId="0" fontId="18" fillId="0" borderId="0" xfId="167" applyAlignment="1">
      <alignment wrapText="1"/>
    </xf>
    <xf numFmtId="0" fontId="19" fillId="0" borderId="0" xfId="169" applyFill="1"/>
    <xf numFmtId="0" fontId="65" fillId="0" borderId="0" xfId="118" applyFont="1" applyFill="1" applyBorder="1" applyAlignment="1">
      <alignment horizontal="centerContinuous"/>
    </xf>
    <xf numFmtId="0" fontId="19" fillId="0" borderId="0" xfId="118" applyFont="1" applyFill="1" applyBorder="1" applyAlignment="1">
      <alignment horizontal="centerContinuous"/>
    </xf>
    <xf numFmtId="0" fontId="19" fillId="0" borderId="0" xfId="118" applyFill="1" applyBorder="1" applyAlignment="1">
      <alignment horizontal="centerContinuous"/>
    </xf>
    <xf numFmtId="0" fontId="19" fillId="0" borderId="0" xfId="118"/>
    <xf numFmtId="0" fontId="66" fillId="0" borderId="0" xfId="169" applyFont="1" applyFill="1" applyBorder="1"/>
    <xf numFmtId="0" fontId="19" fillId="0" borderId="0" xfId="169" applyFill="1" applyBorder="1"/>
    <xf numFmtId="0" fontId="19" fillId="0" borderId="0" xfId="169" applyFont="1" applyFill="1" applyBorder="1"/>
    <xf numFmtId="0" fontId="19" fillId="0" borderId="0" xfId="118" applyFill="1" applyBorder="1" applyAlignment="1">
      <alignment horizontal="right"/>
    </xf>
    <xf numFmtId="49" fontId="49" fillId="0" borderId="37" xfId="169" applyNumberFormat="1" applyFont="1" applyFill="1" applyBorder="1" applyAlignment="1">
      <alignment horizontal="left"/>
    </xf>
    <xf numFmtId="49" fontId="49" fillId="0" borderId="37" xfId="169" applyNumberFormat="1" applyFont="1" applyFill="1" applyBorder="1" applyAlignment="1">
      <alignment horizontal="center"/>
    </xf>
    <xf numFmtId="49" fontId="67" fillId="0" borderId="33" xfId="169" applyNumberFormat="1" applyFont="1" applyFill="1" applyBorder="1" applyAlignment="1">
      <alignment horizontal="left"/>
    </xf>
    <xf numFmtId="169" fontId="19" fillId="0" borderId="33" xfId="169" applyNumberFormat="1" applyFont="1" applyFill="1" applyBorder="1"/>
    <xf numFmtId="49" fontId="19" fillId="0" borderId="33" xfId="169" applyNumberFormat="1" applyFill="1" applyBorder="1" applyAlignment="1">
      <alignment horizontal="left"/>
    </xf>
    <xf numFmtId="170" fontId="19" fillId="0" borderId="33" xfId="169" applyNumberFormat="1" applyFont="1" applyFill="1" applyBorder="1"/>
    <xf numFmtId="49" fontId="19" fillId="0" borderId="33" xfId="169" applyNumberFormat="1" applyFont="1" applyFill="1" applyBorder="1" applyAlignment="1">
      <alignment horizontal="left"/>
    </xf>
    <xf numFmtId="170" fontId="67" fillId="0" borderId="33" xfId="169" applyNumberFormat="1" applyFont="1" applyFill="1" applyBorder="1"/>
    <xf numFmtId="49" fontId="19" fillId="0" borderId="29" xfId="169" applyNumberFormat="1" applyFont="1" applyFill="1" applyBorder="1" applyAlignment="1">
      <alignment horizontal="left"/>
    </xf>
    <xf numFmtId="169" fontId="19" fillId="0" borderId="43" xfId="169" applyNumberFormat="1" applyFont="1" applyFill="1" applyBorder="1"/>
    <xf numFmtId="169" fontId="19" fillId="0" borderId="42" xfId="169" applyNumberFormat="1" applyFont="1" applyFill="1" applyBorder="1"/>
    <xf numFmtId="170" fontId="19" fillId="0" borderId="33" xfId="169" applyNumberFormat="1" applyFont="1" applyFill="1" applyBorder="1" applyAlignment="1">
      <alignment horizontal="right"/>
    </xf>
    <xf numFmtId="49" fontId="19" fillId="0" borderId="44" xfId="169" applyNumberFormat="1" applyFont="1" applyFill="1" applyBorder="1" applyAlignment="1">
      <alignment horizontal="left"/>
    </xf>
    <xf numFmtId="169" fontId="19" fillId="0" borderId="44" xfId="169" applyNumberFormat="1" applyFont="1" applyFill="1" applyBorder="1"/>
    <xf numFmtId="0" fontId="19" fillId="0" borderId="0" xfId="118" applyFill="1"/>
    <xf numFmtId="170" fontId="19" fillId="0" borderId="0" xfId="118" applyNumberFormat="1" applyFill="1"/>
    <xf numFmtId="171" fontId="19" fillId="0" borderId="0" xfId="118" applyNumberFormat="1" applyFill="1"/>
    <xf numFmtId="171" fontId="19" fillId="0" borderId="33" xfId="169" applyNumberFormat="1" applyFont="1" applyFill="1" applyBorder="1"/>
    <xf numFmtId="49" fontId="19" fillId="0" borderId="42" xfId="169" applyNumberFormat="1" applyFont="1" applyFill="1" applyBorder="1" applyAlignment="1">
      <alignment horizontal="left"/>
    </xf>
    <xf numFmtId="171" fontId="19" fillId="0" borderId="42" xfId="169" applyNumberFormat="1" applyFont="1" applyFill="1" applyBorder="1"/>
    <xf numFmtId="0" fontId="19" fillId="0" borderId="0" xfId="118" applyFont="1" applyFill="1"/>
    <xf numFmtId="170" fontId="19" fillId="0" borderId="0" xfId="118" applyNumberFormat="1"/>
    <xf numFmtId="0" fontId="41" fillId="0" borderId="12" xfId="161" applyFont="1" applyBorder="1" applyAlignment="1">
      <alignment horizontal="center" wrapText="1"/>
    </xf>
    <xf numFmtId="0" fontId="41" fillId="0" borderId="18" xfId="161" applyFont="1" applyBorder="1" applyAlignment="1">
      <alignment horizontal="center" wrapText="1"/>
    </xf>
    <xf numFmtId="0" fontId="41" fillId="0" borderId="21" xfId="161" applyFont="1" applyBorder="1" applyAlignment="1">
      <alignment horizontal="center" wrapText="1"/>
    </xf>
    <xf numFmtId="0" fontId="41" fillId="0" borderId="17" xfId="161" applyFont="1" applyBorder="1" applyAlignment="1">
      <alignment horizontal="center" wrapText="1"/>
    </xf>
    <xf numFmtId="4" fontId="41" fillId="0" borderId="0" xfId="158" applyFont="1" applyAlignment="1">
      <alignment horizontal="left"/>
    </xf>
    <xf numFmtId="4" fontId="41" fillId="0" borderId="12" xfId="158" applyFont="1" applyBorder="1" applyAlignment="1">
      <alignment horizontal="center"/>
    </xf>
    <xf numFmtId="4" fontId="41" fillId="0" borderId="18" xfId="158" applyFont="1" applyBorder="1" applyAlignment="1">
      <alignment horizontal="center"/>
    </xf>
    <xf numFmtId="4" fontId="41" fillId="0" borderId="21" xfId="158" applyFont="1" applyBorder="1" applyAlignment="1">
      <alignment horizontal="center"/>
    </xf>
    <xf numFmtId="4" fontId="41" fillId="0" borderId="12" xfId="158" applyFont="1" applyBorder="1" applyAlignment="1">
      <alignment horizontal="center" wrapText="1"/>
    </xf>
    <xf numFmtId="4" fontId="41" fillId="0" borderId="18" xfId="158" applyFont="1" applyBorder="1" applyAlignment="1">
      <alignment horizontal="center" wrapText="1"/>
    </xf>
    <xf numFmtId="4" fontId="41" fillId="0" borderId="21" xfId="158" applyFont="1" applyBorder="1" applyAlignment="1">
      <alignment horizontal="center" wrapText="1"/>
    </xf>
    <xf numFmtId="4" fontId="41" fillId="0" borderId="13" xfId="158" applyFont="1" applyBorder="1" applyAlignment="1">
      <alignment horizontal="center" wrapText="1"/>
    </xf>
    <xf numFmtId="4" fontId="41" fillId="0" borderId="14" xfId="158" applyFont="1" applyBorder="1" applyAlignment="1">
      <alignment horizontal="center" wrapText="1"/>
    </xf>
    <xf numFmtId="4" fontId="41" fillId="0" borderId="19" xfId="158" applyFont="1" applyBorder="1" applyAlignment="1">
      <alignment horizontal="center" wrapText="1"/>
    </xf>
    <xf numFmtId="4" fontId="41" fillId="0" borderId="20" xfId="158" applyFont="1" applyBorder="1" applyAlignment="1">
      <alignment horizontal="center" wrapText="1"/>
    </xf>
    <xf numFmtId="0" fontId="41" fillId="0" borderId="15" xfId="161" applyFont="1" applyBorder="1" applyAlignment="1">
      <alignment horizontal="center"/>
    </xf>
    <xf numFmtId="0" fontId="41" fillId="0" borderId="16" xfId="161" applyFont="1" applyBorder="1" applyAlignment="1">
      <alignment horizontal="center"/>
    </xf>
    <xf numFmtId="0" fontId="41" fillId="0" borderId="15" xfId="160" applyFont="1" applyBorder="1" applyAlignment="1">
      <alignment horizontal="center"/>
    </xf>
    <xf numFmtId="0" fontId="41" fillId="0" borderId="17" xfId="160" applyFont="1" applyBorder="1" applyAlignment="1">
      <alignment horizontal="center"/>
    </xf>
    <xf numFmtId="0" fontId="41" fillId="0" borderId="15" xfId="160" applyFont="1" applyBorder="1" applyAlignment="1">
      <alignment horizontal="center" wrapText="1"/>
    </xf>
    <xf numFmtId="0" fontId="41" fillId="0" borderId="23" xfId="160" applyFont="1" applyBorder="1" applyAlignment="1">
      <alignment horizontal="center" wrapText="1"/>
    </xf>
    <xf numFmtId="0" fontId="41" fillId="0" borderId="16" xfId="160" applyFont="1" applyBorder="1" applyAlignment="1">
      <alignment horizontal="center" wrapText="1"/>
    </xf>
    <xf numFmtId="0" fontId="41" fillId="0" borderId="18" xfId="160" applyFont="1" applyBorder="1" applyAlignment="1">
      <alignment horizontal="center" wrapText="1"/>
    </xf>
    <xf numFmtId="0" fontId="41" fillId="0" borderId="21" xfId="160" applyFont="1" applyBorder="1" applyAlignment="1">
      <alignment horizontal="center" wrapText="1"/>
    </xf>
    <xf numFmtId="0" fontId="41" fillId="0" borderId="13" xfId="160" applyFont="1" applyBorder="1" applyAlignment="1">
      <alignment horizontal="center" wrapText="1"/>
    </xf>
    <xf numFmtId="0" fontId="41" fillId="0" borderId="14" xfId="160" applyFont="1" applyBorder="1" applyAlignment="1">
      <alignment horizontal="center" wrapText="1"/>
    </xf>
    <xf numFmtId="0" fontId="41" fillId="0" borderId="19" xfId="160" applyFont="1" applyBorder="1" applyAlignment="1">
      <alignment horizontal="center" wrapText="1"/>
    </xf>
    <xf numFmtId="0" fontId="41" fillId="0" borderId="20" xfId="160" applyFont="1" applyBorder="1" applyAlignment="1">
      <alignment horizontal="center" wrapText="1"/>
    </xf>
    <xf numFmtId="0" fontId="41" fillId="0" borderId="21" xfId="161" applyFont="1" applyBorder="1" applyAlignment="1">
      <alignment horizontal="center"/>
    </xf>
    <xf numFmtId="0" fontId="41" fillId="0" borderId="19" xfId="161" applyFont="1" applyBorder="1" applyAlignment="1">
      <alignment horizontal="center" wrapText="1"/>
    </xf>
    <xf numFmtId="0" fontId="41" fillId="0" borderId="20" xfId="161" applyFont="1" applyBorder="1" applyAlignment="1">
      <alignment horizontal="center" wrapText="1"/>
    </xf>
  </cellXfs>
  <cellStyles count="170">
    <cellStyle name="_Column1" xfId="1"/>
    <cellStyle name="_Column1_data" xfId="2"/>
    <cellStyle name="_Column1_QV1" xfId="3"/>
    <cellStyle name="_Column1_Sheet1" xfId="4"/>
    <cellStyle name="_Column1_Tabelle" xfId="5"/>
    <cellStyle name="_Column2" xfId="6"/>
    <cellStyle name="_Column2_data" xfId="7"/>
    <cellStyle name="_Column2_QV1" xfId="8"/>
    <cellStyle name="_Column2_Sheet1" xfId="9"/>
    <cellStyle name="_Column2_Tabelle" xfId="10"/>
    <cellStyle name="_Column3" xfId="11"/>
    <cellStyle name="_Column3_data" xfId="12"/>
    <cellStyle name="_Column3_QV1" xfId="13"/>
    <cellStyle name="_Column3_Sheet1" xfId="14"/>
    <cellStyle name="_Column3_Tabelle" xfId="15"/>
    <cellStyle name="_Column4" xfId="16"/>
    <cellStyle name="_Column4_data" xfId="17"/>
    <cellStyle name="_Column4_QV1" xfId="18"/>
    <cellStyle name="_Column4_Sheet1" xfId="19"/>
    <cellStyle name="_Column4_Tabelle" xfId="20"/>
    <cellStyle name="_Column5" xfId="21"/>
    <cellStyle name="_Column5_data" xfId="22"/>
    <cellStyle name="_Column5_QV1" xfId="23"/>
    <cellStyle name="_Column5_Sheet1" xfId="24"/>
    <cellStyle name="_Column5_Tabelle" xfId="25"/>
    <cellStyle name="_Column6" xfId="26"/>
    <cellStyle name="_Column6_data" xfId="27"/>
    <cellStyle name="_Column6_QV1" xfId="28"/>
    <cellStyle name="_Column6_Sheet1" xfId="29"/>
    <cellStyle name="_Column6_Tabelle" xfId="30"/>
    <cellStyle name="_Column7" xfId="31"/>
    <cellStyle name="_Column7_data" xfId="32"/>
    <cellStyle name="_Column7_QV1" xfId="33"/>
    <cellStyle name="_Column7_Sheet1" xfId="34"/>
    <cellStyle name="_Column7_Tabelle" xfId="35"/>
    <cellStyle name="_Data" xfId="36"/>
    <cellStyle name="_Data_data" xfId="37"/>
    <cellStyle name="_Data_QV1" xfId="38"/>
    <cellStyle name="_Data_Sheet1" xfId="39"/>
    <cellStyle name="_Data_Tabelle" xfId="40"/>
    <cellStyle name="_Header" xfId="41"/>
    <cellStyle name="_Header_data" xfId="42"/>
    <cellStyle name="_Header_QV1" xfId="43"/>
    <cellStyle name="_Header_Sheet1" xfId="44"/>
    <cellStyle name="_Header_Tabelle" xfId="45"/>
    <cellStyle name="_Row1" xfId="46"/>
    <cellStyle name="_Row1_data" xfId="47"/>
    <cellStyle name="_Row1_QV1" xfId="48"/>
    <cellStyle name="_Row1_Sheet1" xfId="49"/>
    <cellStyle name="_Row1_Tabelle" xfId="50"/>
    <cellStyle name="_Row2" xfId="51"/>
    <cellStyle name="_Row2_data" xfId="52"/>
    <cellStyle name="_Row2_QV1" xfId="53"/>
    <cellStyle name="_Row2_Sheet1" xfId="54"/>
    <cellStyle name="_Row2_Tabelle" xfId="55"/>
    <cellStyle name="_Row3" xfId="56"/>
    <cellStyle name="_Row3_data" xfId="57"/>
    <cellStyle name="_Row3_QV1" xfId="58"/>
    <cellStyle name="_Row3_Sheet1" xfId="59"/>
    <cellStyle name="_Row3_Tabelle" xfId="60"/>
    <cellStyle name="_Row4" xfId="61"/>
    <cellStyle name="_Row4_data" xfId="62"/>
    <cellStyle name="_Row4_QV1" xfId="63"/>
    <cellStyle name="_Row4_Sheet1" xfId="64"/>
    <cellStyle name="_Row4_Tabelle" xfId="65"/>
    <cellStyle name="_Row5" xfId="66"/>
    <cellStyle name="_Row5_data" xfId="67"/>
    <cellStyle name="_Row5_QV1" xfId="68"/>
    <cellStyle name="_Row5_Sheet1" xfId="69"/>
    <cellStyle name="_Row5_Tabelle" xfId="70"/>
    <cellStyle name="_Row6" xfId="71"/>
    <cellStyle name="_Row6_data" xfId="72"/>
    <cellStyle name="_Row6_QV1" xfId="73"/>
    <cellStyle name="_Row6_Sheet1" xfId="74"/>
    <cellStyle name="_Row6_Tabelle" xfId="75"/>
    <cellStyle name="_Row7" xfId="76"/>
    <cellStyle name="_Row7_data" xfId="77"/>
    <cellStyle name="_Row7_QV1" xfId="78"/>
    <cellStyle name="_Row7_Sheet1" xfId="79"/>
    <cellStyle name="_Row7_Tabelle" xfId="80"/>
    <cellStyle name="20 % - zvýraznenie1 2" xfId="81"/>
    <cellStyle name="20 % - zvýraznenie2 2" xfId="82"/>
    <cellStyle name="20 % - zvýraznenie3 2" xfId="83"/>
    <cellStyle name="20 % - zvýraznenie4 2" xfId="84"/>
    <cellStyle name="20 % - zvýraznenie5 2" xfId="85"/>
    <cellStyle name="20 % - zvýraznenie6 2" xfId="86"/>
    <cellStyle name="40 % - zvýraznenie1 2" xfId="87"/>
    <cellStyle name="40 % - zvýraznenie2 2" xfId="88"/>
    <cellStyle name="40 % - zvýraznenie3 2" xfId="89"/>
    <cellStyle name="40 % - zvýraznenie4 2" xfId="90"/>
    <cellStyle name="40 % - zvýraznenie5 2" xfId="91"/>
    <cellStyle name="40 % - zvýraznenie6 2" xfId="92"/>
    <cellStyle name="60 % - zvýraznenie1 2" xfId="93"/>
    <cellStyle name="60 % - zvýraznenie2 2" xfId="94"/>
    <cellStyle name="60 % - zvýraznenie3 2" xfId="95"/>
    <cellStyle name="60 % - zvýraznenie4 2" xfId="96"/>
    <cellStyle name="60 % - zvýraznenie5 2" xfId="97"/>
    <cellStyle name="60 % - zvýraznenie6 2" xfId="98"/>
    <cellStyle name="Akcia" xfId="99"/>
    <cellStyle name="Cena_Sk" xfId="100"/>
    <cellStyle name="Comma [0]" xfId="101"/>
    <cellStyle name="Currency [0]" xfId="102"/>
    <cellStyle name="Čiarka 2" xfId="152"/>
    <cellStyle name="Date" xfId="103"/>
    <cellStyle name="Dobrá 2" xfId="104"/>
    <cellStyle name="Euro" xfId="105"/>
    <cellStyle name="Fixed" xfId="106"/>
    <cellStyle name="Heading1" xfId="107"/>
    <cellStyle name="Heading2" xfId="108"/>
    <cellStyle name="Kontrolná bunka 2" xfId="109"/>
    <cellStyle name="Mena 2" xfId="110"/>
    <cellStyle name="Nadpis 1 2" xfId="111"/>
    <cellStyle name="Nadpis 2 2" xfId="112"/>
    <cellStyle name="Nadpis 3 2" xfId="113"/>
    <cellStyle name="Nadpis 4 2" xfId="114"/>
    <cellStyle name="Nazov" xfId="115"/>
    <cellStyle name="Neutrálna 2" xfId="116"/>
    <cellStyle name="Normal_Book1" xfId="117"/>
    <cellStyle name="Normálna" xfId="0" builtinId="0"/>
    <cellStyle name="Normálna 10" xfId="155"/>
    <cellStyle name="Normálna 11" xfId="156"/>
    <cellStyle name="Normálna 12" xfId="159"/>
    <cellStyle name="Normálna 13" xfId="166"/>
    <cellStyle name="Normálna 2" xfId="118"/>
    <cellStyle name="Normálna 2 2" xfId="119"/>
    <cellStyle name="Normálna 2 2 2" xfId="153"/>
    <cellStyle name="Normálna 2 3" xfId="120"/>
    <cellStyle name="Normálna 3" xfId="121"/>
    <cellStyle name="Normálna 4" xfId="122"/>
    <cellStyle name="Normálna 5" xfId="123"/>
    <cellStyle name="Normálna 6" xfId="124"/>
    <cellStyle name="Normálna 7" xfId="125"/>
    <cellStyle name="Normálna 8" xfId="151"/>
    <cellStyle name="Normálna 9" xfId="154"/>
    <cellStyle name="normálne 2 5" xfId="126"/>
    <cellStyle name="normálne 35" xfId="127"/>
    <cellStyle name="normálne_06 Pobočky Plnenie 1-6 2012   11 07 2012" xfId="157"/>
    <cellStyle name="normálne_Garančné poistenie a poistenie v nezamestnanosti- výdavky r.2004-definitívna" xfId="158"/>
    <cellStyle name="normálne_Hárok1" xfId="169"/>
    <cellStyle name="normálne_mesačný a kvartálny rozpis rozpočtu na rok 2005" xfId="163"/>
    <cellStyle name="normálne_plnenie 2012" xfId="167"/>
    <cellStyle name="normálne_plnenie investície 2006" xfId="168"/>
    <cellStyle name="normálne_Prehľad o výdavkoch ZFGP I Q 2006" xfId="165"/>
    <cellStyle name="normálne_Prílohy do rozboru  - dávka v nezamestnanosti" xfId="162"/>
    <cellStyle name="normálne_Výdavky ZFNP 2007 - do správy" xfId="161"/>
    <cellStyle name="normálne_Vývojové rady výdavkov ZFPvN podľa pobočiek od roku 2005 - účtovníctvo" xfId="164"/>
    <cellStyle name="normálne_Zošit2" xfId="160"/>
    <cellStyle name="normální 2" xfId="128"/>
    <cellStyle name="normální_15.6.07 východ.+rozpočet 08-10" xfId="129"/>
    <cellStyle name="Percentá 2" xfId="130"/>
    <cellStyle name="Popis" xfId="131"/>
    <cellStyle name="Poznámka 2" xfId="132"/>
    <cellStyle name="Prepojená bunka 2" xfId="133"/>
    <cellStyle name="ProductNo." xfId="134"/>
    <cellStyle name="Spolu 2" xfId="135"/>
    <cellStyle name="Text upozornenia 2" xfId="136"/>
    <cellStyle name="Titul 2" xfId="137"/>
    <cellStyle name="Total" xfId="138"/>
    <cellStyle name="Upozornenie" xfId="139"/>
    <cellStyle name="Vstup 2" xfId="140"/>
    <cellStyle name="Výpočet 2" xfId="141"/>
    <cellStyle name="Výstup 2" xfId="142"/>
    <cellStyle name="Vysvetľujúci text 2" xfId="143"/>
    <cellStyle name="Zlá 2" xfId="144"/>
    <cellStyle name="Zvýraznenie1 2" xfId="145"/>
    <cellStyle name="Zvýraznenie2 2" xfId="146"/>
    <cellStyle name="Zvýraznenie3 2" xfId="147"/>
    <cellStyle name="Zvýraznenie4 2" xfId="148"/>
    <cellStyle name="Zvýraznenie5 2" xfId="149"/>
    <cellStyle name="Zvýraznenie6 2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workbookViewId="0">
      <selection activeCell="K14" sqref="K14"/>
    </sheetView>
  </sheetViews>
  <sheetFormatPr defaultColWidth="8" defaultRowHeight="14.25" x14ac:dyDescent="0.2"/>
  <cols>
    <col min="1" max="1" width="22.42578125" style="28" customWidth="1"/>
    <col min="2" max="2" width="12.28515625" style="28" customWidth="1"/>
    <col min="3" max="3" width="17.7109375" style="28" customWidth="1"/>
    <col min="4" max="4" width="13.42578125" style="28" customWidth="1"/>
    <col min="5" max="5" width="14.5703125" style="28" customWidth="1"/>
    <col min="6" max="6" width="9.7109375" style="28" customWidth="1"/>
    <col min="7" max="7" width="9.140625" style="54" customWidth="1"/>
    <col min="8" max="8" width="8" style="33" customWidth="1"/>
    <col min="9" max="9" width="8" style="28" customWidth="1"/>
    <col min="10" max="10" width="9.5703125" style="29" customWidth="1"/>
    <col min="11" max="16384" width="8" style="28"/>
  </cols>
  <sheetData>
    <row r="1" spans="1:10" x14ac:dyDescent="0.2">
      <c r="H1" s="55"/>
    </row>
    <row r="3" spans="1:10" x14ac:dyDescent="0.2">
      <c r="H3" s="55"/>
    </row>
    <row r="4" spans="1:10" x14ac:dyDescent="0.2">
      <c r="B4" s="26"/>
      <c r="C4" s="26"/>
      <c r="D4" s="26"/>
      <c r="E4" s="26"/>
      <c r="F4" s="26"/>
      <c r="G4" s="56"/>
      <c r="H4" s="26"/>
      <c r="J4" s="55"/>
    </row>
    <row r="5" spans="1:10" x14ac:dyDescent="0.2">
      <c r="A5" s="244"/>
      <c r="B5" s="244"/>
      <c r="C5" s="244"/>
      <c r="D5" s="244"/>
      <c r="E5" s="244"/>
      <c r="F5" s="244"/>
      <c r="G5" s="244"/>
      <c r="H5" s="244"/>
    </row>
    <row r="6" spans="1:10" x14ac:dyDescent="0.2">
      <c r="A6" s="26" t="s">
        <v>67</v>
      </c>
      <c r="B6" s="69"/>
      <c r="C6" s="69"/>
      <c r="D6" s="69"/>
      <c r="E6" s="69"/>
      <c r="F6" s="69"/>
      <c r="G6" s="27"/>
      <c r="H6" s="69"/>
    </row>
    <row r="7" spans="1:10" x14ac:dyDescent="0.2">
      <c r="A7" s="4" t="s">
        <v>69</v>
      </c>
      <c r="B7" s="69"/>
      <c r="C7" s="69"/>
      <c r="D7" s="69"/>
      <c r="E7" s="69"/>
      <c r="F7" s="69"/>
      <c r="G7" s="27"/>
      <c r="H7" s="69"/>
    </row>
    <row r="8" spans="1:10" x14ac:dyDescent="0.2">
      <c r="A8" s="69"/>
      <c r="B8" s="69"/>
      <c r="C8" s="69"/>
      <c r="D8" s="69"/>
      <c r="E8" s="69"/>
      <c r="F8" s="69"/>
      <c r="G8" s="27"/>
      <c r="H8" s="69"/>
    </row>
    <row r="9" spans="1:10" ht="15.75" customHeight="1" x14ac:dyDescent="0.25">
      <c r="A9" s="30"/>
      <c r="B9" s="30"/>
      <c r="C9" s="30"/>
      <c r="D9" s="30"/>
      <c r="E9" s="30"/>
      <c r="F9" s="31"/>
      <c r="G9" s="32"/>
      <c r="J9" s="34" t="s">
        <v>1</v>
      </c>
    </row>
    <row r="10" spans="1:10" ht="19.5" customHeight="1" x14ac:dyDescent="0.2">
      <c r="A10" s="245" t="s">
        <v>2</v>
      </c>
      <c r="B10" s="248" t="s">
        <v>3</v>
      </c>
      <c r="C10" s="248" t="s">
        <v>70</v>
      </c>
      <c r="D10" s="251" t="s">
        <v>71</v>
      </c>
      <c r="E10" s="252"/>
      <c r="F10" s="255" t="s">
        <v>4</v>
      </c>
      <c r="G10" s="256"/>
      <c r="H10" s="240" t="s">
        <v>5</v>
      </c>
      <c r="I10" s="240" t="s">
        <v>6</v>
      </c>
      <c r="J10" s="243" t="s">
        <v>7</v>
      </c>
    </row>
    <row r="11" spans="1:10" ht="15" customHeight="1" x14ac:dyDescent="0.2">
      <c r="A11" s="246"/>
      <c r="B11" s="249"/>
      <c r="C11" s="249"/>
      <c r="D11" s="253"/>
      <c r="E11" s="254"/>
      <c r="F11" s="240" t="s">
        <v>8</v>
      </c>
      <c r="G11" s="240" t="s">
        <v>9</v>
      </c>
      <c r="H11" s="241"/>
      <c r="I11" s="241"/>
      <c r="J11" s="243"/>
    </row>
    <row r="12" spans="1:10" ht="22.5" customHeight="1" x14ac:dyDescent="0.2">
      <c r="A12" s="247"/>
      <c r="B12" s="250"/>
      <c r="C12" s="250"/>
      <c r="D12" s="35">
        <v>2011</v>
      </c>
      <c r="E12" s="35">
        <v>2012</v>
      </c>
      <c r="F12" s="242"/>
      <c r="G12" s="242"/>
      <c r="H12" s="242"/>
      <c r="I12" s="242"/>
      <c r="J12" s="243"/>
    </row>
    <row r="13" spans="1:10" x14ac:dyDescent="0.2">
      <c r="A13" s="36" t="s">
        <v>10</v>
      </c>
      <c r="B13" s="37">
        <v>1</v>
      </c>
      <c r="C13" s="37">
        <v>2</v>
      </c>
      <c r="D13" s="37">
        <v>3</v>
      </c>
      <c r="E13" s="37">
        <v>4</v>
      </c>
      <c r="F13" s="38">
        <v>5</v>
      </c>
      <c r="G13" s="39">
        <v>6</v>
      </c>
      <c r="H13" s="37">
        <v>7</v>
      </c>
      <c r="I13" s="40">
        <v>8</v>
      </c>
      <c r="J13" s="40">
        <v>9</v>
      </c>
    </row>
    <row r="14" spans="1:10" ht="18" customHeight="1" x14ac:dyDescent="0.2">
      <c r="A14" s="41" t="s">
        <v>11</v>
      </c>
      <c r="B14" s="42">
        <v>91506</v>
      </c>
      <c r="C14" s="43">
        <v>61307</v>
      </c>
      <c r="D14" s="42">
        <v>55293</v>
      </c>
      <c r="E14" s="44">
        <v>60522</v>
      </c>
      <c r="F14" s="13">
        <f>+E14-C14</f>
        <v>-785</v>
      </c>
      <c r="G14" s="14">
        <f>+E14-D14</f>
        <v>5229</v>
      </c>
      <c r="H14" s="15">
        <f t="shared" ref="H14:H50" si="0">+E14/B14*100</f>
        <v>66.139925250803216</v>
      </c>
      <c r="I14" s="15">
        <f t="shared" ref="I14:I52" si="1">+E14/C14*100</f>
        <v>98.719558941067092</v>
      </c>
      <c r="J14" s="16">
        <f t="shared" ref="J14:J52" si="2">+E14/D14*100</f>
        <v>109.45689327763009</v>
      </c>
    </row>
    <row r="15" spans="1:10" ht="18" customHeight="1" x14ac:dyDescent="0.2">
      <c r="A15" s="41" t="s">
        <v>12</v>
      </c>
      <c r="B15" s="42">
        <v>17381</v>
      </c>
      <c r="C15" s="43">
        <v>11767</v>
      </c>
      <c r="D15" s="42">
        <v>10617</v>
      </c>
      <c r="E15" s="45">
        <v>11301</v>
      </c>
      <c r="F15" s="13">
        <f t="shared" ref="F15:F49" si="3">+E15-C15</f>
        <v>-466</v>
      </c>
      <c r="G15" s="14">
        <f t="shared" ref="G15:G49" si="4">+E15-D15</f>
        <v>684</v>
      </c>
      <c r="H15" s="15">
        <f t="shared" si="0"/>
        <v>65.019273919797484</v>
      </c>
      <c r="I15" s="15">
        <f t="shared" si="1"/>
        <v>96.039772244412333</v>
      </c>
      <c r="J15" s="18">
        <f t="shared" si="2"/>
        <v>106.44249788075729</v>
      </c>
    </row>
    <row r="16" spans="1:10" ht="18" customHeight="1" x14ac:dyDescent="0.2">
      <c r="A16" s="41" t="s">
        <v>13</v>
      </c>
      <c r="B16" s="42">
        <v>7474</v>
      </c>
      <c r="C16" s="43">
        <v>5069</v>
      </c>
      <c r="D16" s="42">
        <v>4573</v>
      </c>
      <c r="E16" s="45">
        <v>5004</v>
      </c>
      <c r="F16" s="13">
        <f t="shared" si="3"/>
        <v>-65</v>
      </c>
      <c r="G16" s="14">
        <f t="shared" si="4"/>
        <v>431</v>
      </c>
      <c r="H16" s="15">
        <f t="shared" si="0"/>
        <v>66.952100615466946</v>
      </c>
      <c r="I16" s="15">
        <f t="shared" si="1"/>
        <v>98.717695797987773</v>
      </c>
      <c r="J16" s="18">
        <f t="shared" si="2"/>
        <v>109.42488519571398</v>
      </c>
    </row>
    <row r="17" spans="1:10" ht="18" customHeight="1" x14ac:dyDescent="0.2">
      <c r="A17" s="41" t="s">
        <v>14</v>
      </c>
      <c r="B17" s="42">
        <v>7461</v>
      </c>
      <c r="C17" s="43">
        <v>5010</v>
      </c>
      <c r="D17" s="42">
        <v>4521</v>
      </c>
      <c r="E17" s="45">
        <v>5128</v>
      </c>
      <c r="F17" s="13">
        <f t="shared" si="3"/>
        <v>118</v>
      </c>
      <c r="G17" s="14">
        <f t="shared" si="4"/>
        <v>607</v>
      </c>
      <c r="H17" s="15">
        <f t="shared" si="0"/>
        <v>68.73073314569092</v>
      </c>
      <c r="I17" s="15">
        <f t="shared" si="1"/>
        <v>102.35528942115768</v>
      </c>
      <c r="J17" s="18">
        <f t="shared" si="2"/>
        <v>113.42623313426232</v>
      </c>
    </row>
    <row r="18" spans="1:10" ht="18" customHeight="1" x14ac:dyDescent="0.2">
      <c r="A18" s="41" t="s">
        <v>15</v>
      </c>
      <c r="B18" s="42">
        <v>8234</v>
      </c>
      <c r="C18" s="43">
        <v>5575</v>
      </c>
      <c r="D18" s="42">
        <v>5035</v>
      </c>
      <c r="E18" s="45">
        <v>5594</v>
      </c>
      <c r="F18" s="13">
        <f t="shared" si="3"/>
        <v>19</v>
      </c>
      <c r="G18" s="14">
        <f t="shared" si="4"/>
        <v>559</v>
      </c>
      <c r="H18" s="15">
        <f t="shared" si="0"/>
        <v>67.937818800097162</v>
      </c>
      <c r="I18" s="15">
        <f t="shared" si="1"/>
        <v>100.34080717488789</v>
      </c>
      <c r="J18" s="18">
        <f t="shared" si="2"/>
        <v>111.10228401191658</v>
      </c>
    </row>
    <row r="19" spans="1:10" ht="18" customHeight="1" x14ac:dyDescent="0.2">
      <c r="A19" s="41" t="s">
        <v>16</v>
      </c>
      <c r="B19" s="42">
        <v>15639</v>
      </c>
      <c r="C19" s="43">
        <v>10554</v>
      </c>
      <c r="D19" s="42">
        <v>9540</v>
      </c>
      <c r="E19" s="45">
        <v>10201</v>
      </c>
      <c r="F19" s="13">
        <f t="shared" si="3"/>
        <v>-353</v>
      </c>
      <c r="G19" s="14">
        <f t="shared" si="4"/>
        <v>661</v>
      </c>
      <c r="H19" s="15">
        <f t="shared" si="0"/>
        <v>65.227955751646533</v>
      </c>
      <c r="I19" s="15">
        <f t="shared" si="1"/>
        <v>96.655296570020838</v>
      </c>
      <c r="J19" s="18">
        <f t="shared" si="2"/>
        <v>106.92872117400418</v>
      </c>
    </row>
    <row r="20" spans="1:10" ht="18" customHeight="1" x14ac:dyDescent="0.2">
      <c r="A20" s="41" t="s">
        <v>17</v>
      </c>
      <c r="B20" s="42">
        <v>11584</v>
      </c>
      <c r="C20" s="43">
        <v>7771</v>
      </c>
      <c r="D20" s="42">
        <v>7017</v>
      </c>
      <c r="E20" s="45">
        <v>7828</v>
      </c>
      <c r="F20" s="13">
        <f t="shared" si="3"/>
        <v>57</v>
      </c>
      <c r="G20" s="14">
        <f t="shared" si="4"/>
        <v>811</v>
      </c>
      <c r="H20" s="15">
        <f t="shared" si="0"/>
        <v>67.575966850828735</v>
      </c>
      <c r="I20" s="15">
        <f t="shared" si="1"/>
        <v>100.73349633251834</v>
      </c>
      <c r="J20" s="18">
        <f t="shared" si="2"/>
        <v>111.55764571754312</v>
      </c>
    </row>
    <row r="21" spans="1:10" ht="18" customHeight="1" x14ac:dyDescent="0.2">
      <c r="A21" s="41" t="s">
        <v>18</v>
      </c>
      <c r="B21" s="42">
        <v>10565</v>
      </c>
      <c r="C21" s="43">
        <v>7228</v>
      </c>
      <c r="D21" s="42">
        <v>6524</v>
      </c>
      <c r="E21" s="45">
        <v>7035</v>
      </c>
      <c r="F21" s="13">
        <f t="shared" si="3"/>
        <v>-193</v>
      </c>
      <c r="G21" s="14">
        <f t="shared" si="4"/>
        <v>511</v>
      </c>
      <c r="H21" s="15">
        <f t="shared" si="0"/>
        <v>66.587789872219588</v>
      </c>
      <c r="I21" s="15">
        <f t="shared" si="1"/>
        <v>97.329828444936368</v>
      </c>
      <c r="J21" s="18">
        <f t="shared" si="2"/>
        <v>107.83261802575109</v>
      </c>
    </row>
    <row r="22" spans="1:10" ht="18" customHeight="1" x14ac:dyDescent="0.2">
      <c r="A22" s="41" t="s">
        <v>19</v>
      </c>
      <c r="B22" s="42">
        <v>13881</v>
      </c>
      <c r="C22" s="43">
        <v>9276</v>
      </c>
      <c r="D22" s="42">
        <v>8374</v>
      </c>
      <c r="E22" s="45">
        <v>9528</v>
      </c>
      <c r="F22" s="13">
        <f t="shared" si="3"/>
        <v>252</v>
      </c>
      <c r="G22" s="14">
        <f t="shared" si="4"/>
        <v>1154</v>
      </c>
      <c r="H22" s="15">
        <f t="shared" si="0"/>
        <v>68.64058785390101</v>
      </c>
      <c r="I22" s="15">
        <f t="shared" si="1"/>
        <v>102.71668822768434</v>
      </c>
      <c r="J22" s="18">
        <f t="shared" si="2"/>
        <v>113.78074994029137</v>
      </c>
    </row>
    <row r="23" spans="1:10" ht="18" customHeight="1" x14ac:dyDescent="0.2">
      <c r="A23" s="41" t="s">
        <v>20</v>
      </c>
      <c r="B23" s="42">
        <v>3312</v>
      </c>
      <c r="C23" s="43">
        <v>2164</v>
      </c>
      <c r="D23" s="42">
        <v>1952</v>
      </c>
      <c r="E23" s="45">
        <v>2041</v>
      </c>
      <c r="F23" s="13">
        <f t="shared" si="3"/>
        <v>-123</v>
      </c>
      <c r="G23" s="14">
        <f t="shared" si="4"/>
        <v>89</v>
      </c>
      <c r="H23" s="15">
        <f t="shared" si="0"/>
        <v>61.624396135265705</v>
      </c>
      <c r="I23" s="15">
        <f t="shared" si="1"/>
        <v>94.316081330868755</v>
      </c>
      <c r="J23" s="18">
        <f t="shared" si="2"/>
        <v>104.5594262295082</v>
      </c>
    </row>
    <row r="24" spans="1:10" ht="18" customHeight="1" x14ac:dyDescent="0.2">
      <c r="A24" s="41" t="s">
        <v>21</v>
      </c>
      <c r="B24" s="42">
        <v>5867</v>
      </c>
      <c r="C24" s="43">
        <v>3982</v>
      </c>
      <c r="D24" s="42">
        <v>3593</v>
      </c>
      <c r="E24" s="45">
        <v>3889</v>
      </c>
      <c r="F24" s="13">
        <f t="shared" si="3"/>
        <v>-93</v>
      </c>
      <c r="G24" s="14">
        <f t="shared" si="4"/>
        <v>296</v>
      </c>
      <c r="H24" s="15">
        <f t="shared" si="0"/>
        <v>66.286006476904731</v>
      </c>
      <c r="I24" s="15">
        <f t="shared" si="1"/>
        <v>97.664490205926668</v>
      </c>
      <c r="J24" s="18">
        <f t="shared" si="2"/>
        <v>108.23824102421375</v>
      </c>
    </row>
    <row r="25" spans="1:10" ht="18" customHeight="1" x14ac:dyDescent="0.2">
      <c r="A25" s="41" t="s">
        <v>22</v>
      </c>
      <c r="B25" s="42">
        <v>5726</v>
      </c>
      <c r="C25" s="43">
        <v>3907</v>
      </c>
      <c r="D25" s="42">
        <v>3523</v>
      </c>
      <c r="E25" s="45">
        <v>3832</v>
      </c>
      <c r="F25" s="13">
        <f t="shared" si="3"/>
        <v>-75</v>
      </c>
      <c r="G25" s="14">
        <f t="shared" si="4"/>
        <v>309</v>
      </c>
      <c r="H25" s="15">
        <f t="shared" si="0"/>
        <v>66.922808243101642</v>
      </c>
      <c r="I25" s="15">
        <f t="shared" si="1"/>
        <v>98.080368569234707</v>
      </c>
      <c r="J25" s="18">
        <f t="shared" si="2"/>
        <v>108.77093386318479</v>
      </c>
    </row>
    <row r="26" spans="1:10" ht="18" customHeight="1" x14ac:dyDescent="0.2">
      <c r="A26" s="41" t="s">
        <v>23</v>
      </c>
      <c r="B26" s="42">
        <v>14227</v>
      </c>
      <c r="C26" s="43">
        <v>9749</v>
      </c>
      <c r="D26" s="42">
        <v>8808</v>
      </c>
      <c r="E26" s="45">
        <v>10201</v>
      </c>
      <c r="F26" s="13">
        <f t="shared" si="3"/>
        <v>452</v>
      </c>
      <c r="G26" s="14">
        <f t="shared" si="4"/>
        <v>1393</v>
      </c>
      <c r="H26" s="15">
        <f t="shared" si="0"/>
        <v>71.701693962184578</v>
      </c>
      <c r="I26" s="15">
        <f t="shared" si="1"/>
        <v>104.63637296132937</v>
      </c>
      <c r="J26" s="18">
        <f t="shared" si="2"/>
        <v>115.81516802906448</v>
      </c>
    </row>
    <row r="27" spans="1:10" ht="18" customHeight="1" x14ac:dyDescent="0.2">
      <c r="A27" s="41" t="s">
        <v>24</v>
      </c>
      <c r="B27" s="42">
        <v>18461</v>
      </c>
      <c r="C27" s="43">
        <v>12456</v>
      </c>
      <c r="D27" s="42">
        <v>11247</v>
      </c>
      <c r="E27" s="45">
        <v>12962</v>
      </c>
      <c r="F27" s="13">
        <f t="shared" si="3"/>
        <v>506</v>
      </c>
      <c r="G27" s="14">
        <f t="shared" si="4"/>
        <v>1715</v>
      </c>
      <c r="H27" s="15">
        <f t="shared" si="0"/>
        <v>70.21288120903526</v>
      </c>
      <c r="I27" s="15">
        <f t="shared" si="1"/>
        <v>104.06229929351316</v>
      </c>
      <c r="J27" s="18">
        <f t="shared" si="2"/>
        <v>115.24851071396817</v>
      </c>
    </row>
    <row r="28" spans="1:10" ht="18" customHeight="1" x14ac:dyDescent="0.2">
      <c r="A28" s="41" t="s">
        <v>25</v>
      </c>
      <c r="B28" s="42">
        <v>8404</v>
      </c>
      <c r="C28" s="43">
        <v>5786</v>
      </c>
      <c r="D28" s="42">
        <v>5224</v>
      </c>
      <c r="E28" s="45">
        <v>6227</v>
      </c>
      <c r="F28" s="13">
        <f t="shared" si="3"/>
        <v>441</v>
      </c>
      <c r="G28" s="14">
        <f t="shared" si="4"/>
        <v>1003</v>
      </c>
      <c r="H28" s="15">
        <f t="shared" si="0"/>
        <v>74.09566872917658</v>
      </c>
      <c r="I28" s="15">
        <f t="shared" si="1"/>
        <v>107.62184583477359</v>
      </c>
      <c r="J28" s="18">
        <f t="shared" si="2"/>
        <v>119.19984686064318</v>
      </c>
    </row>
    <row r="29" spans="1:10" ht="18" customHeight="1" x14ac:dyDescent="0.2">
      <c r="A29" s="41" t="s">
        <v>26</v>
      </c>
      <c r="B29" s="42">
        <v>9095</v>
      </c>
      <c r="C29" s="43">
        <v>6026</v>
      </c>
      <c r="D29" s="42">
        <v>5436</v>
      </c>
      <c r="E29" s="45">
        <v>6776</v>
      </c>
      <c r="F29" s="13">
        <f t="shared" si="3"/>
        <v>750</v>
      </c>
      <c r="G29" s="14">
        <f t="shared" si="4"/>
        <v>1340</v>
      </c>
      <c r="H29" s="15">
        <f t="shared" si="0"/>
        <v>74.502473886750963</v>
      </c>
      <c r="I29" s="15">
        <f t="shared" si="1"/>
        <v>112.44606704281448</v>
      </c>
      <c r="J29" s="18">
        <f t="shared" si="2"/>
        <v>124.6504782928624</v>
      </c>
    </row>
    <row r="30" spans="1:10" ht="18" customHeight="1" x14ac:dyDescent="0.2">
      <c r="A30" s="41" t="s">
        <v>27</v>
      </c>
      <c r="B30" s="42">
        <v>10471</v>
      </c>
      <c r="C30" s="43">
        <v>7147</v>
      </c>
      <c r="D30" s="42">
        <v>6454</v>
      </c>
      <c r="E30" s="45">
        <v>7132</v>
      </c>
      <c r="F30" s="13">
        <f t="shared" si="3"/>
        <v>-15</v>
      </c>
      <c r="G30" s="14">
        <f t="shared" si="4"/>
        <v>678</v>
      </c>
      <c r="H30" s="15">
        <f t="shared" si="0"/>
        <v>68.111928182599556</v>
      </c>
      <c r="I30" s="15">
        <f t="shared" si="1"/>
        <v>99.790121729396958</v>
      </c>
      <c r="J30" s="18">
        <f t="shared" si="2"/>
        <v>110.50511310814998</v>
      </c>
    </row>
    <row r="31" spans="1:10" ht="18" customHeight="1" x14ac:dyDescent="0.2">
      <c r="A31" s="41" t="s">
        <v>28</v>
      </c>
      <c r="B31" s="42">
        <v>7478</v>
      </c>
      <c r="C31" s="43">
        <v>4951</v>
      </c>
      <c r="D31" s="42">
        <v>4471</v>
      </c>
      <c r="E31" s="45">
        <v>5560</v>
      </c>
      <c r="F31" s="13">
        <f t="shared" si="3"/>
        <v>609</v>
      </c>
      <c r="G31" s="14">
        <f t="shared" si="4"/>
        <v>1089</v>
      </c>
      <c r="H31" s="15">
        <f t="shared" si="0"/>
        <v>74.351430863867336</v>
      </c>
      <c r="I31" s="15">
        <f t="shared" si="1"/>
        <v>112.30054534437488</v>
      </c>
      <c r="J31" s="18">
        <f t="shared" si="2"/>
        <v>124.35696712144934</v>
      </c>
    </row>
    <row r="32" spans="1:10" ht="18" customHeight="1" x14ac:dyDescent="0.2">
      <c r="A32" s="41" t="s">
        <v>29</v>
      </c>
      <c r="B32" s="42">
        <v>14365</v>
      </c>
      <c r="C32" s="43">
        <v>9790</v>
      </c>
      <c r="D32" s="42">
        <v>8839</v>
      </c>
      <c r="E32" s="45">
        <v>9371</v>
      </c>
      <c r="F32" s="13">
        <f t="shared" si="3"/>
        <v>-419</v>
      </c>
      <c r="G32" s="14">
        <f t="shared" si="4"/>
        <v>532</v>
      </c>
      <c r="H32" s="15">
        <f t="shared" si="0"/>
        <v>65.234946049425687</v>
      </c>
      <c r="I32" s="15">
        <f t="shared" si="1"/>
        <v>95.720122574055154</v>
      </c>
      <c r="J32" s="18">
        <f t="shared" si="2"/>
        <v>106.01878040502319</v>
      </c>
    </row>
    <row r="33" spans="1:10" ht="18" customHeight="1" x14ac:dyDescent="0.2">
      <c r="A33" s="41" t="s">
        <v>30</v>
      </c>
      <c r="B33" s="42">
        <v>4378</v>
      </c>
      <c r="C33" s="43">
        <v>2989</v>
      </c>
      <c r="D33" s="42">
        <v>2693</v>
      </c>
      <c r="E33" s="45">
        <v>2792</v>
      </c>
      <c r="F33" s="13">
        <f t="shared" si="3"/>
        <v>-197</v>
      </c>
      <c r="G33" s="14">
        <f t="shared" si="4"/>
        <v>99</v>
      </c>
      <c r="H33" s="15">
        <f t="shared" si="0"/>
        <v>63.773412517131113</v>
      </c>
      <c r="I33" s="15">
        <f t="shared" si="1"/>
        <v>93.409166945466708</v>
      </c>
      <c r="J33" s="18">
        <f t="shared" si="2"/>
        <v>103.67619754920163</v>
      </c>
    </row>
    <row r="34" spans="1:10" ht="18" customHeight="1" x14ac:dyDescent="0.2">
      <c r="A34" s="41" t="s">
        <v>31</v>
      </c>
      <c r="B34" s="42">
        <v>2328</v>
      </c>
      <c r="C34" s="43">
        <v>1616</v>
      </c>
      <c r="D34" s="42">
        <v>1457</v>
      </c>
      <c r="E34" s="45">
        <v>1514</v>
      </c>
      <c r="F34" s="13">
        <f t="shared" si="3"/>
        <v>-102</v>
      </c>
      <c r="G34" s="14">
        <f t="shared" si="4"/>
        <v>57</v>
      </c>
      <c r="H34" s="15">
        <f t="shared" si="0"/>
        <v>65.034364261168392</v>
      </c>
      <c r="I34" s="15">
        <f t="shared" si="1"/>
        <v>93.688118811881196</v>
      </c>
      <c r="J34" s="18">
        <f t="shared" si="2"/>
        <v>103.91214824982842</v>
      </c>
    </row>
    <row r="35" spans="1:10" ht="18" customHeight="1" x14ac:dyDescent="0.2">
      <c r="A35" s="41" t="s">
        <v>32</v>
      </c>
      <c r="B35" s="42">
        <v>1631</v>
      </c>
      <c r="C35" s="43">
        <v>1133</v>
      </c>
      <c r="D35" s="42">
        <v>1022</v>
      </c>
      <c r="E35" s="45">
        <v>1182</v>
      </c>
      <c r="F35" s="13">
        <f t="shared" si="3"/>
        <v>49</v>
      </c>
      <c r="G35" s="14">
        <f t="shared" si="4"/>
        <v>160</v>
      </c>
      <c r="H35" s="15">
        <f t="shared" si="0"/>
        <v>72.470876762722256</v>
      </c>
      <c r="I35" s="15">
        <f t="shared" si="1"/>
        <v>104.32480141218005</v>
      </c>
      <c r="J35" s="18">
        <f t="shared" si="2"/>
        <v>115.65557729941291</v>
      </c>
    </row>
    <row r="36" spans="1:10" ht="18" customHeight="1" x14ac:dyDescent="0.2">
      <c r="A36" s="41" t="s">
        <v>33</v>
      </c>
      <c r="B36" s="42">
        <v>6768</v>
      </c>
      <c r="C36" s="43">
        <v>4598</v>
      </c>
      <c r="D36" s="42">
        <v>4148</v>
      </c>
      <c r="E36" s="45">
        <v>4356</v>
      </c>
      <c r="F36" s="13">
        <f t="shared" si="3"/>
        <v>-242</v>
      </c>
      <c r="G36" s="14">
        <f t="shared" si="4"/>
        <v>208</v>
      </c>
      <c r="H36" s="15">
        <f t="shared" si="0"/>
        <v>64.361702127659569</v>
      </c>
      <c r="I36" s="15">
        <f t="shared" si="1"/>
        <v>94.73684210526315</v>
      </c>
      <c r="J36" s="18">
        <f t="shared" si="2"/>
        <v>105.01446480231438</v>
      </c>
    </row>
    <row r="37" spans="1:10" ht="18" customHeight="1" x14ac:dyDescent="0.2">
      <c r="A37" s="41" t="s">
        <v>34</v>
      </c>
      <c r="B37" s="42">
        <v>3350</v>
      </c>
      <c r="C37" s="43">
        <v>2268</v>
      </c>
      <c r="D37" s="42">
        <v>2044</v>
      </c>
      <c r="E37" s="45">
        <v>2263</v>
      </c>
      <c r="F37" s="13">
        <f t="shared" si="3"/>
        <v>-5</v>
      </c>
      <c r="G37" s="14">
        <f t="shared" si="4"/>
        <v>219</v>
      </c>
      <c r="H37" s="15">
        <f t="shared" si="0"/>
        <v>67.552238805970148</v>
      </c>
      <c r="I37" s="15">
        <f t="shared" si="1"/>
        <v>99.779541446208114</v>
      </c>
      <c r="J37" s="18">
        <f t="shared" si="2"/>
        <v>110.71428571428572</v>
      </c>
    </row>
    <row r="38" spans="1:10" ht="18" customHeight="1" x14ac:dyDescent="0.2">
      <c r="A38" s="41" t="s">
        <v>35</v>
      </c>
      <c r="B38" s="42">
        <v>20670</v>
      </c>
      <c r="C38" s="43">
        <v>13932</v>
      </c>
      <c r="D38" s="42">
        <v>12603</v>
      </c>
      <c r="E38" s="45">
        <v>15580</v>
      </c>
      <c r="F38" s="13">
        <f>+E38-C38</f>
        <v>1648</v>
      </c>
      <c r="G38" s="14">
        <f t="shared" si="4"/>
        <v>2977</v>
      </c>
      <c r="H38" s="15">
        <f t="shared" si="0"/>
        <v>75.374939525882922</v>
      </c>
      <c r="I38" s="15">
        <f t="shared" si="1"/>
        <v>111.8288831467126</v>
      </c>
      <c r="J38" s="18">
        <f t="shared" si="2"/>
        <v>123.62135999365232</v>
      </c>
    </row>
    <row r="39" spans="1:10" ht="18" customHeight="1" x14ac:dyDescent="0.2">
      <c r="A39" s="41" t="s">
        <v>36</v>
      </c>
      <c r="B39" s="42">
        <v>5916</v>
      </c>
      <c r="C39" s="43">
        <v>4081</v>
      </c>
      <c r="D39" s="42">
        <v>3689</v>
      </c>
      <c r="E39" s="45">
        <v>4287</v>
      </c>
      <c r="F39" s="13">
        <f t="shared" si="3"/>
        <v>206</v>
      </c>
      <c r="G39" s="14">
        <f t="shared" si="4"/>
        <v>598</v>
      </c>
      <c r="H39" s="15">
        <f t="shared" si="0"/>
        <v>72.464503042596348</v>
      </c>
      <c r="I39" s="15">
        <f t="shared" si="1"/>
        <v>105.04778240627297</v>
      </c>
      <c r="J39" s="18">
        <f t="shared" si="2"/>
        <v>116.21035510978585</v>
      </c>
    </row>
    <row r="40" spans="1:10" ht="18" customHeight="1" x14ac:dyDescent="0.2">
      <c r="A40" s="41" t="s">
        <v>37</v>
      </c>
      <c r="B40" s="42">
        <v>6117</v>
      </c>
      <c r="C40" s="43">
        <v>4190</v>
      </c>
      <c r="D40" s="42">
        <v>3781</v>
      </c>
      <c r="E40" s="45">
        <v>4219</v>
      </c>
      <c r="F40" s="13">
        <f t="shared" si="3"/>
        <v>29</v>
      </c>
      <c r="G40" s="14">
        <f t="shared" si="4"/>
        <v>438</v>
      </c>
      <c r="H40" s="15">
        <f t="shared" si="0"/>
        <v>68.97171816249795</v>
      </c>
      <c r="I40" s="15">
        <f t="shared" si="1"/>
        <v>100.69212410501194</v>
      </c>
      <c r="J40" s="18">
        <f t="shared" si="2"/>
        <v>111.5842369743454</v>
      </c>
    </row>
    <row r="41" spans="1:10" ht="18" customHeight="1" x14ac:dyDescent="0.2">
      <c r="A41" s="41" t="s">
        <v>38</v>
      </c>
      <c r="B41" s="42">
        <v>15033</v>
      </c>
      <c r="C41" s="43">
        <v>10548</v>
      </c>
      <c r="D41" s="42">
        <v>9517</v>
      </c>
      <c r="E41" s="45">
        <v>10368</v>
      </c>
      <c r="F41" s="13">
        <f t="shared" si="3"/>
        <v>-180</v>
      </c>
      <c r="G41" s="14">
        <f t="shared" si="4"/>
        <v>851</v>
      </c>
      <c r="H41" s="15">
        <f t="shared" si="0"/>
        <v>68.968269806425866</v>
      </c>
      <c r="I41" s="15">
        <f t="shared" si="1"/>
        <v>98.293515358361773</v>
      </c>
      <c r="J41" s="18">
        <f t="shared" si="2"/>
        <v>108.94189345381949</v>
      </c>
    </row>
    <row r="42" spans="1:10" ht="18" customHeight="1" x14ac:dyDescent="0.2">
      <c r="A42" s="41" t="s">
        <v>39</v>
      </c>
      <c r="B42" s="42">
        <v>6511</v>
      </c>
      <c r="C42" s="43">
        <v>4704</v>
      </c>
      <c r="D42" s="42">
        <v>4257</v>
      </c>
      <c r="E42" s="45">
        <v>4614</v>
      </c>
      <c r="F42" s="13">
        <f t="shared" si="3"/>
        <v>-90</v>
      </c>
      <c r="G42" s="14">
        <f t="shared" si="4"/>
        <v>357</v>
      </c>
      <c r="H42" s="15">
        <f t="shared" si="0"/>
        <v>70.864690523729081</v>
      </c>
      <c r="I42" s="15">
        <f t="shared" si="1"/>
        <v>98.08673469387756</v>
      </c>
      <c r="J42" s="18">
        <f t="shared" si="2"/>
        <v>108.3861874559549</v>
      </c>
    </row>
    <row r="43" spans="1:10" ht="18" customHeight="1" x14ac:dyDescent="0.2">
      <c r="A43" s="41" t="s">
        <v>40</v>
      </c>
      <c r="B43" s="42">
        <v>6306</v>
      </c>
      <c r="C43" s="43">
        <v>4250</v>
      </c>
      <c r="D43" s="42">
        <v>3849</v>
      </c>
      <c r="E43" s="45">
        <v>5017</v>
      </c>
      <c r="F43" s="13">
        <f t="shared" si="3"/>
        <v>767</v>
      </c>
      <c r="G43" s="14">
        <f t="shared" si="4"/>
        <v>1168</v>
      </c>
      <c r="H43" s="15">
        <f t="shared" si="0"/>
        <v>79.559150015857909</v>
      </c>
      <c r="I43" s="15">
        <f t="shared" si="1"/>
        <v>118.04705882352941</v>
      </c>
      <c r="J43" s="18">
        <f t="shared" si="2"/>
        <v>130.34554429722004</v>
      </c>
    </row>
    <row r="44" spans="1:10" ht="18" customHeight="1" x14ac:dyDescent="0.2">
      <c r="A44" s="41" t="s">
        <v>41</v>
      </c>
      <c r="B44" s="42">
        <v>7509</v>
      </c>
      <c r="C44" s="43">
        <v>5219</v>
      </c>
      <c r="D44" s="42">
        <v>4721</v>
      </c>
      <c r="E44" s="45">
        <v>6143</v>
      </c>
      <c r="F44" s="13">
        <f t="shared" si="3"/>
        <v>924</v>
      </c>
      <c r="G44" s="14">
        <f t="shared" si="4"/>
        <v>1422</v>
      </c>
      <c r="H44" s="15">
        <f t="shared" si="0"/>
        <v>81.808496470901588</v>
      </c>
      <c r="I44" s="15">
        <f t="shared" si="1"/>
        <v>117.70454109982755</v>
      </c>
      <c r="J44" s="18">
        <f t="shared" si="2"/>
        <v>130.12073713196358</v>
      </c>
    </row>
    <row r="45" spans="1:10" ht="18" customHeight="1" x14ac:dyDescent="0.2">
      <c r="A45" s="41" t="s">
        <v>42</v>
      </c>
      <c r="B45" s="42">
        <v>27597</v>
      </c>
      <c r="C45" s="43">
        <v>18473</v>
      </c>
      <c r="D45" s="42">
        <v>16686</v>
      </c>
      <c r="E45" s="45">
        <v>18679</v>
      </c>
      <c r="F45" s="13">
        <f t="shared" si="3"/>
        <v>206</v>
      </c>
      <c r="G45" s="14">
        <f t="shared" si="4"/>
        <v>1993</v>
      </c>
      <c r="H45" s="15">
        <f t="shared" si="0"/>
        <v>67.684893285502042</v>
      </c>
      <c r="I45" s="15">
        <f t="shared" si="1"/>
        <v>101.11514101661885</v>
      </c>
      <c r="J45" s="18">
        <f t="shared" si="2"/>
        <v>111.94414479204123</v>
      </c>
    </row>
    <row r="46" spans="1:10" ht="18" customHeight="1" x14ac:dyDescent="0.2">
      <c r="A46" s="41" t="s">
        <v>43</v>
      </c>
      <c r="B46" s="42">
        <v>10638</v>
      </c>
      <c r="C46" s="43">
        <v>7332</v>
      </c>
      <c r="D46" s="42">
        <v>6621</v>
      </c>
      <c r="E46" s="45">
        <v>7289</v>
      </c>
      <c r="F46" s="13">
        <f t="shared" si="3"/>
        <v>-43</v>
      </c>
      <c r="G46" s="14">
        <f t="shared" si="4"/>
        <v>668</v>
      </c>
      <c r="H46" s="15">
        <f t="shared" si="0"/>
        <v>68.518518518518519</v>
      </c>
      <c r="I46" s="15">
        <f t="shared" si="1"/>
        <v>99.413529732678668</v>
      </c>
      <c r="J46" s="18">
        <f t="shared" si="2"/>
        <v>110.08911040628304</v>
      </c>
    </row>
    <row r="47" spans="1:10" ht="18" customHeight="1" x14ac:dyDescent="0.2">
      <c r="A47" s="41" t="s">
        <v>44</v>
      </c>
      <c r="B47" s="42">
        <v>2638</v>
      </c>
      <c r="C47" s="43">
        <v>1766</v>
      </c>
      <c r="D47" s="42">
        <v>1597</v>
      </c>
      <c r="E47" s="45">
        <v>1767</v>
      </c>
      <c r="F47" s="13">
        <f t="shared" si="3"/>
        <v>1</v>
      </c>
      <c r="G47" s="14">
        <f t="shared" si="4"/>
        <v>170</v>
      </c>
      <c r="H47" s="15">
        <f t="shared" si="0"/>
        <v>66.98256254738439</v>
      </c>
      <c r="I47" s="15">
        <f t="shared" si="1"/>
        <v>100.05662514156286</v>
      </c>
      <c r="J47" s="18">
        <f t="shared" si="2"/>
        <v>110.64495929868502</v>
      </c>
    </row>
    <row r="48" spans="1:10" ht="18" customHeight="1" x14ac:dyDescent="0.2">
      <c r="A48" s="41" t="s">
        <v>45</v>
      </c>
      <c r="B48" s="42">
        <v>11137</v>
      </c>
      <c r="C48" s="43">
        <v>7659</v>
      </c>
      <c r="D48" s="42">
        <v>6912</v>
      </c>
      <c r="E48" s="45">
        <v>8984</v>
      </c>
      <c r="F48" s="13">
        <f t="shared" si="3"/>
        <v>1325</v>
      </c>
      <c r="G48" s="14">
        <f t="shared" si="4"/>
        <v>2072</v>
      </c>
      <c r="H48" s="15">
        <f t="shared" si="0"/>
        <v>80.668043458741138</v>
      </c>
      <c r="I48" s="15">
        <f t="shared" si="1"/>
        <v>117.29990860425643</v>
      </c>
      <c r="J48" s="18">
        <f t="shared" si="2"/>
        <v>129.97685185185185</v>
      </c>
    </row>
    <row r="49" spans="1:10" ht="18" customHeight="1" x14ac:dyDescent="0.2">
      <c r="A49" s="41" t="s">
        <v>46</v>
      </c>
      <c r="B49" s="42">
        <v>2917</v>
      </c>
      <c r="C49" s="43">
        <v>1921</v>
      </c>
      <c r="D49" s="42">
        <v>1733</v>
      </c>
      <c r="E49" s="45">
        <v>2166</v>
      </c>
      <c r="F49" s="13">
        <f t="shared" si="3"/>
        <v>245</v>
      </c>
      <c r="G49" s="14">
        <f t="shared" si="4"/>
        <v>433</v>
      </c>
      <c r="H49" s="15">
        <f t="shared" si="0"/>
        <v>74.254370929036682</v>
      </c>
      <c r="I49" s="15">
        <f t="shared" si="1"/>
        <v>112.75377407600209</v>
      </c>
      <c r="J49" s="18">
        <f t="shared" si="2"/>
        <v>124.98557414887479</v>
      </c>
    </row>
    <row r="50" spans="1:10" ht="18" customHeight="1" x14ac:dyDescent="0.2">
      <c r="A50" s="46" t="s">
        <v>47</v>
      </c>
      <c r="B50" s="47">
        <f>SUM(B14:B49)</f>
        <v>422575</v>
      </c>
      <c r="C50" s="47">
        <v>286194</v>
      </c>
      <c r="D50" s="47">
        <v>258371</v>
      </c>
      <c r="E50" s="47">
        <v>291352</v>
      </c>
      <c r="F50" s="23">
        <f>+E50-C50</f>
        <v>5158</v>
      </c>
      <c r="G50" s="21">
        <f>+E50-D50</f>
        <v>32981</v>
      </c>
      <c r="H50" s="22">
        <f t="shared" si="0"/>
        <v>68.946814174998522</v>
      </c>
      <c r="I50" s="22">
        <f t="shared" si="1"/>
        <v>101.80227398198424</v>
      </c>
      <c r="J50" s="22">
        <f t="shared" si="2"/>
        <v>112.76497749360416</v>
      </c>
    </row>
    <row r="51" spans="1:10" ht="18" customHeight="1" x14ac:dyDescent="0.2">
      <c r="A51" s="48" t="s">
        <v>48</v>
      </c>
      <c r="B51" s="49">
        <v>0</v>
      </c>
      <c r="C51" s="49">
        <v>0</v>
      </c>
      <c r="D51" s="49">
        <v>-6</v>
      </c>
      <c r="E51" s="49">
        <v>0</v>
      </c>
      <c r="F51" s="23">
        <f>+E51-C51</f>
        <v>0</v>
      </c>
      <c r="G51" s="21">
        <f>+E51-D51</f>
        <v>6</v>
      </c>
      <c r="H51" s="22">
        <v>0</v>
      </c>
      <c r="I51" s="22">
        <v>0</v>
      </c>
      <c r="J51" s="22">
        <v>0</v>
      </c>
    </row>
    <row r="52" spans="1:10" ht="19.5" customHeight="1" x14ac:dyDescent="0.2">
      <c r="A52" s="52" t="s">
        <v>68</v>
      </c>
      <c r="B52" s="50">
        <f>+B50+B51</f>
        <v>422575</v>
      </c>
      <c r="C52" s="50">
        <v>286194</v>
      </c>
      <c r="D52" s="50">
        <v>258365</v>
      </c>
      <c r="E52" s="50">
        <v>291352</v>
      </c>
      <c r="F52" s="23">
        <f>+E52-C52</f>
        <v>5158</v>
      </c>
      <c r="G52" s="21">
        <f>+E52-D52</f>
        <v>32987</v>
      </c>
      <c r="H52" s="22">
        <f>+E52/B52*100</f>
        <v>68.946814174998522</v>
      </c>
      <c r="I52" s="22">
        <f t="shared" si="1"/>
        <v>101.80227398198424</v>
      </c>
      <c r="J52" s="22">
        <f t="shared" si="2"/>
        <v>112.76759623013952</v>
      </c>
    </row>
    <row r="53" spans="1:10" x14ac:dyDescent="0.2">
      <c r="A53" s="57"/>
      <c r="B53" s="57"/>
      <c r="C53" s="57"/>
      <c r="D53" s="57"/>
      <c r="E53" s="57"/>
      <c r="F53" s="57"/>
      <c r="G53" s="58"/>
      <c r="H53" s="57"/>
    </row>
    <row r="101" spans="7:10" ht="19.5" customHeight="1" x14ac:dyDescent="0.2">
      <c r="G101" s="28"/>
      <c r="H101" s="28"/>
      <c r="J101" s="28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activeCell="K14" sqref="K14"/>
    </sheetView>
  </sheetViews>
  <sheetFormatPr defaultColWidth="8" defaultRowHeight="14.25" x14ac:dyDescent="0.2"/>
  <cols>
    <col min="1" max="1" width="22.42578125" style="28" customWidth="1"/>
    <col min="2" max="2" width="16.85546875" style="28" customWidth="1"/>
    <col min="3" max="3" width="17.28515625" style="28" customWidth="1"/>
    <col min="4" max="5" width="13.7109375" style="28" customWidth="1"/>
    <col min="6" max="6" width="10.5703125" style="28" customWidth="1"/>
    <col min="7" max="7" width="10.5703125" style="54" customWidth="1"/>
    <col min="8" max="8" width="10.5703125" style="33" customWidth="1"/>
    <col min="9" max="9" width="10.5703125" style="28" customWidth="1"/>
    <col min="10" max="10" width="11.28515625" style="63" customWidth="1"/>
    <col min="11" max="16384" width="8" style="28"/>
  </cols>
  <sheetData>
    <row r="1" spans="1:10" x14ac:dyDescent="0.2">
      <c r="H1" s="55"/>
    </row>
    <row r="3" spans="1:10" x14ac:dyDescent="0.2">
      <c r="H3" s="55"/>
    </row>
    <row r="4" spans="1:10" x14ac:dyDescent="0.2">
      <c r="B4" s="26"/>
      <c r="C4" s="26"/>
      <c r="D4" s="26"/>
      <c r="E4" s="26"/>
      <c r="F4" s="26"/>
      <c r="G4" s="56"/>
      <c r="H4" s="26"/>
      <c r="J4" s="55"/>
    </row>
    <row r="5" spans="1:10" x14ac:dyDescent="0.2">
      <c r="A5" s="244"/>
      <c r="B5" s="244"/>
      <c r="C5" s="244"/>
      <c r="D5" s="244"/>
      <c r="E5" s="244"/>
      <c r="F5" s="244"/>
      <c r="G5" s="244"/>
      <c r="H5" s="244"/>
    </row>
    <row r="6" spans="1:10" x14ac:dyDescent="0.2">
      <c r="A6" s="26" t="s">
        <v>0</v>
      </c>
      <c r="B6" s="69"/>
      <c r="C6" s="69"/>
      <c r="D6" s="69"/>
      <c r="E6" s="69"/>
      <c r="F6" s="69"/>
      <c r="G6" s="27"/>
      <c r="H6" s="69"/>
    </row>
    <row r="7" spans="1:10" x14ac:dyDescent="0.2">
      <c r="A7" s="4" t="s">
        <v>76</v>
      </c>
      <c r="B7" s="69"/>
      <c r="C7" s="69"/>
      <c r="D7" s="69"/>
      <c r="E7" s="69"/>
      <c r="F7" s="69"/>
      <c r="G7" s="27"/>
      <c r="H7" s="69"/>
    </row>
    <row r="8" spans="1:10" x14ac:dyDescent="0.2">
      <c r="A8" s="69"/>
      <c r="B8" s="69"/>
      <c r="C8" s="69"/>
      <c r="D8" s="69"/>
      <c r="E8" s="69"/>
      <c r="F8" s="69"/>
      <c r="G8" s="27"/>
      <c r="H8" s="69"/>
    </row>
    <row r="9" spans="1:10" ht="15.75" customHeight="1" x14ac:dyDescent="0.25">
      <c r="A9" s="30"/>
      <c r="B9" s="30"/>
      <c r="C9" s="30"/>
      <c r="D9" s="30"/>
      <c r="E9" s="30"/>
      <c r="F9" s="31"/>
      <c r="G9" s="32"/>
      <c r="J9" s="34" t="s">
        <v>1</v>
      </c>
    </row>
    <row r="10" spans="1:10" ht="21" customHeight="1" x14ac:dyDescent="0.2">
      <c r="A10" s="245" t="s">
        <v>2</v>
      </c>
      <c r="B10" s="248" t="s">
        <v>3</v>
      </c>
      <c r="C10" s="248" t="s">
        <v>70</v>
      </c>
      <c r="D10" s="251" t="s">
        <v>71</v>
      </c>
      <c r="E10" s="252"/>
      <c r="F10" s="255" t="s">
        <v>4</v>
      </c>
      <c r="G10" s="256"/>
      <c r="H10" s="240" t="s">
        <v>5</v>
      </c>
      <c r="I10" s="240" t="s">
        <v>6</v>
      </c>
      <c r="J10" s="243" t="s">
        <v>7</v>
      </c>
    </row>
    <row r="11" spans="1:10" ht="14.25" customHeight="1" x14ac:dyDescent="0.2">
      <c r="A11" s="246"/>
      <c r="B11" s="249"/>
      <c r="C11" s="249"/>
      <c r="D11" s="253"/>
      <c r="E11" s="254"/>
      <c r="F11" s="240" t="s">
        <v>8</v>
      </c>
      <c r="G11" s="240" t="s">
        <v>9</v>
      </c>
      <c r="H11" s="241"/>
      <c r="I11" s="241"/>
      <c r="J11" s="243"/>
    </row>
    <row r="12" spans="1:10" ht="26.25" customHeight="1" x14ac:dyDescent="0.2">
      <c r="A12" s="247"/>
      <c r="B12" s="250"/>
      <c r="C12" s="250"/>
      <c r="D12" s="64">
        <v>2011</v>
      </c>
      <c r="E12" s="64">
        <v>2012</v>
      </c>
      <c r="F12" s="242"/>
      <c r="G12" s="242"/>
      <c r="H12" s="242"/>
      <c r="I12" s="242"/>
      <c r="J12" s="243"/>
    </row>
    <row r="13" spans="1:10" x14ac:dyDescent="0.2">
      <c r="A13" s="36" t="s">
        <v>10</v>
      </c>
      <c r="B13" s="37">
        <v>1</v>
      </c>
      <c r="C13" s="37">
        <v>2</v>
      </c>
      <c r="D13" s="37">
        <v>3</v>
      </c>
      <c r="E13" s="37">
        <v>4</v>
      </c>
      <c r="F13" s="38">
        <v>5</v>
      </c>
      <c r="G13" s="39">
        <v>6</v>
      </c>
      <c r="H13" s="37">
        <v>7</v>
      </c>
      <c r="I13" s="65">
        <v>8</v>
      </c>
      <c r="J13" s="65">
        <v>9</v>
      </c>
    </row>
    <row r="14" spans="1:10" ht="18" customHeight="1" x14ac:dyDescent="0.2">
      <c r="A14" s="41" t="s">
        <v>11</v>
      </c>
      <c r="B14" s="42">
        <v>28926</v>
      </c>
      <c r="C14" s="43">
        <v>18993</v>
      </c>
      <c r="D14" s="42">
        <v>17794</v>
      </c>
      <c r="E14" s="66">
        <v>18929</v>
      </c>
      <c r="F14" s="13">
        <f t="shared" ref="F14:F52" si="0">+E14-C14</f>
        <v>-64</v>
      </c>
      <c r="G14" s="14">
        <f t="shared" ref="G14:G49" si="1">+E14-D14</f>
        <v>1135</v>
      </c>
      <c r="H14" s="15">
        <f t="shared" ref="H14:H49" si="2">+E14/B14*100</f>
        <v>65.439397082209766</v>
      </c>
      <c r="I14" s="15">
        <f t="shared" ref="I14:I49" si="3">+E14/C14*100</f>
        <v>99.663033749276053</v>
      </c>
      <c r="J14" s="16">
        <f t="shared" ref="J14:J49" si="4">+E14/D14*100</f>
        <v>106.37855456895582</v>
      </c>
    </row>
    <row r="15" spans="1:10" ht="18" customHeight="1" x14ac:dyDescent="0.2">
      <c r="A15" s="41" t="s">
        <v>12</v>
      </c>
      <c r="B15" s="42">
        <v>8500</v>
      </c>
      <c r="C15" s="43">
        <v>5423</v>
      </c>
      <c r="D15" s="42">
        <v>5089</v>
      </c>
      <c r="E15" s="45">
        <v>6251</v>
      </c>
      <c r="F15" s="13">
        <f t="shared" si="0"/>
        <v>828</v>
      </c>
      <c r="G15" s="14">
        <f t="shared" si="1"/>
        <v>1162</v>
      </c>
      <c r="H15" s="15">
        <f t="shared" si="2"/>
        <v>73.541176470588226</v>
      </c>
      <c r="I15" s="15">
        <f t="shared" si="3"/>
        <v>115.26830167803799</v>
      </c>
      <c r="J15" s="18">
        <f t="shared" si="4"/>
        <v>122.83356258596973</v>
      </c>
    </row>
    <row r="16" spans="1:10" ht="18" customHeight="1" x14ac:dyDescent="0.2">
      <c r="A16" s="41" t="s">
        <v>13</v>
      </c>
      <c r="B16" s="42">
        <v>3885</v>
      </c>
      <c r="C16" s="43">
        <v>2653</v>
      </c>
      <c r="D16" s="42">
        <v>2489</v>
      </c>
      <c r="E16" s="45">
        <v>2717</v>
      </c>
      <c r="F16" s="13">
        <f t="shared" si="0"/>
        <v>64</v>
      </c>
      <c r="G16" s="14">
        <f t="shared" si="1"/>
        <v>228</v>
      </c>
      <c r="H16" s="15">
        <f t="shared" si="2"/>
        <v>69.935649935649934</v>
      </c>
      <c r="I16" s="15">
        <f t="shared" si="3"/>
        <v>102.41236336223143</v>
      </c>
      <c r="J16" s="18">
        <f t="shared" si="4"/>
        <v>109.16030534351144</v>
      </c>
    </row>
    <row r="17" spans="1:10" ht="18" customHeight="1" x14ac:dyDescent="0.2">
      <c r="A17" s="41" t="s">
        <v>14</v>
      </c>
      <c r="B17" s="42">
        <v>5149</v>
      </c>
      <c r="C17" s="43">
        <v>3442</v>
      </c>
      <c r="D17" s="42">
        <v>3230</v>
      </c>
      <c r="E17" s="45">
        <v>3320</v>
      </c>
      <c r="F17" s="13">
        <f t="shared" si="0"/>
        <v>-122</v>
      </c>
      <c r="G17" s="14">
        <f t="shared" si="1"/>
        <v>90</v>
      </c>
      <c r="H17" s="15">
        <f t="shared" si="2"/>
        <v>64.478539522237327</v>
      </c>
      <c r="I17" s="15">
        <f t="shared" si="3"/>
        <v>96.455549099360837</v>
      </c>
      <c r="J17" s="18">
        <f t="shared" si="4"/>
        <v>102.78637770897834</v>
      </c>
    </row>
    <row r="18" spans="1:10" ht="18" customHeight="1" x14ac:dyDescent="0.2">
      <c r="A18" s="41" t="s">
        <v>15</v>
      </c>
      <c r="B18" s="42">
        <v>4039</v>
      </c>
      <c r="C18" s="43">
        <v>2737</v>
      </c>
      <c r="D18" s="42">
        <v>2562</v>
      </c>
      <c r="E18" s="45">
        <v>2648</v>
      </c>
      <c r="F18" s="13">
        <f t="shared" si="0"/>
        <v>-89</v>
      </c>
      <c r="G18" s="14">
        <f t="shared" si="1"/>
        <v>86</v>
      </c>
      <c r="H18" s="15">
        <f t="shared" si="2"/>
        <v>65.560782371874225</v>
      </c>
      <c r="I18" s="15">
        <f t="shared" si="3"/>
        <v>96.748264523200589</v>
      </c>
      <c r="J18" s="18">
        <f t="shared" si="4"/>
        <v>103.35675253708041</v>
      </c>
    </row>
    <row r="19" spans="1:10" ht="18" customHeight="1" x14ac:dyDescent="0.2">
      <c r="A19" s="41" t="s">
        <v>16</v>
      </c>
      <c r="B19" s="42">
        <v>5599</v>
      </c>
      <c r="C19" s="43">
        <v>3771</v>
      </c>
      <c r="D19" s="42">
        <v>3528</v>
      </c>
      <c r="E19" s="45">
        <v>4236</v>
      </c>
      <c r="F19" s="13">
        <f t="shared" si="0"/>
        <v>465</v>
      </c>
      <c r="G19" s="14">
        <f t="shared" si="1"/>
        <v>708</v>
      </c>
      <c r="H19" s="15">
        <f t="shared" si="2"/>
        <v>75.656367208430069</v>
      </c>
      <c r="I19" s="15">
        <f t="shared" si="3"/>
        <v>112.33094669848846</v>
      </c>
      <c r="J19" s="18">
        <f t="shared" si="4"/>
        <v>120.06802721088434</v>
      </c>
    </row>
    <row r="20" spans="1:10" ht="18" customHeight="1" x14ac:dyDescent="0.2">
      <c r="A20" s="41" t="s">
        <v>17</v>
      </c>
      <c r="B20" s="42">
        <v>5062</v>
      </c>
      <c r="C20" s="43">
        <v>3428</v>
      </c>
      <c r="D20" s="42">
        <v>3215</v>
      </c>
      <c r="E20" s="45">
        <v>3679</v>
      </c>
      <c r="F20" s="13">
        <f t="shared" si="0"/>
        <v>251</v>
      </c>
      <c r="G20" s="14">
        <f t="shared" si="1"/>
        <v>464</v>
      </c>
      <c r="H20" s="15">
        <f t="shared" si="2"/>
        <v>72.678783089687869</v>
      </c>
      <c r="I20" s="15">
        <f t="shared" si="3"/>
        <v>107.32205367561261</v>
      </c>
      <c r="J20" s="18">
        <f t="shared" si="4"/>
        <v>114.43234836702956</v>
      </c>
    </row>
    <row r="21" spans="1:10" ht="18" customHeight="1" x14ac:dyDescent="0.2">
      <c r="A21" s="41" t="s">
        <v>18</v>
      </c>
      <c r="B21" s="42">
        <v>5111</v>
      </c>
      <c r="C21" s="43">
        <v>3511</v>
      </c>
      <c r="D21" s="42">
        <v>3289</v>
      </c>
      <c r="E21" s="45">
        <v>3597</v>
      </c>
      <c r="F21" s="13">
        <f t="shared" si="0"/>
        <v>86</v>
      </c>
      <c r="G21" s="14">
        <f t="shared" si="1"/>
        <v>308</v>
      </c>
      <c r="H21" s="15">
        <f t="shared" si="2"/>
        <v>70.377616904715325</v>
      </c>
      <c r="I21" s="15">
        <f t="shared" si="3"/>
        <v>102.4494446026773</v>
      </c>
      <c r="J21" s="18">
        <f t="shared" si="4"/>
        <v>109.36454849498327</v>
      </c>
    </row>
    <row r="22" spans="1:10" ht="18" customHeight="1" x14ac:dyDescent="0.2">
      <c r="A22" s="41" t="s">
        <v>19</v>
      </c>
      <c r="B22" s="42">
        <v>6570</v>
      </c>
      <c r="C22" s="43">
        <v>4429</v>
      </c>
      <c r="D22" s="42">
        <v>4161</v>
      </c>
      <c r="E22" s="45">
        <v>5465</v>
      </c>
      <c r="F22" s="13">
        <f t="shared" si="0"/>
        <v>1036</v>
      </c>
      <c r="G22" s="14">
        <f t="shared" si="1"/>
        <v>1304</v>
      </c>
      <c r="H22" s="15">
        <f t="shared" si="2"/>
        <v>83.181126331811257</v>
      </c>
      <c r="I22" s="15">
        <f t="shared" si="3"/>
        <v>123.39128471438248</v>
      </c>
      <c r="J22" s="18">
        <f t="shared" si="4"/>
        <v>131.33862052391251</v>
      </c>
    </row>
    <row r="23" spans="1:10" ht="18" customHeight="1" x14ac:dyDescent="0.2">
      <c r="A23" s="41" t="s">
        <v>20</v>
      </c>
      <c r="B23" s="42">
        <v>3747</v>
      </c>
      <c r="C23" s="43">
        <v>2582</v>
      </c>
      <c r="D23" s="42">
        <v>2418</v>
      </c>
      <c r="E23" s="45">
        <v>2395</v>
      </c>
      <c r="F23" s="13">
        <f t="shared" si="0"/>
        <v>-187</v>
      </c>
      <c r="G23" s="14">
        <f t="shared" si="1"/>
        <v>-23</v>
      </c>
      <c r="H23" s="15">
        <f t="shared" si="2"/>
        <v>63.917800907392589</v>
      </c>
      <c r="I23" s="15">
        <f t="shared" si="3"/>
        <v>92.757552285050352</v>
      </c>
      <c r="J23" s="18">
        <f t="shared" si="4"/>
        <v>99.048800661703879</v>
      </c>
    </row>
    <row r="24" spans="1:10" ht="18" customHeight="1" x14ac:dyDescent="0.2">
      <c r="A24" s="41" t="s">
        <v>21</v>
      </c>
      <c r="B24" s="42">
        <v>2764</v>
      </c>
      <c r="C24" s="43">
        <v>1874</v>
      </c>
      <c r="D24" s="42">
        <v>1758</v>
      </c>
      <c r="E24" s="45">
        <v>1910</v>
      </c>
      <c r="F24" s="13">
        <f t="shared" si="0"/>
        <v>36</v>
      </c>
      <c r="G24" s="14">
        <f t="shared" si="1"/>
        <v>152</v>
      </c>
      <c r="H24" s="15">
        <f t="shared" si="2"/>
        <v>69.102749638205495</v>
      </c>
      <c r="I24" s="15">
        <f t="shared" si="3"/>
        <v>101.92102454642476</v>
      </c>
      <c r="J24" s="18">
        <f t="shared" si="4"/>
        <v>108.64618885096702</v>
      </c>
    </row>
    <row r="25" spans="1:10" ht="18" customHeight="1" x14ac:dyDescent="0.2">
      <c r="A25" s="41" t="s">
        <v>22</v>
      </c>
      <c r="B25" s="42">
        <v>4769</v>
      </c>
      <c r="C25" s="43">
        <v>3272</v>
      </c>
      <c r="D25" s="42">
        <v>3070</v>
      </c>
      <c r="E25" s="45">
        <v>3298</v>
      </c>
      <c r="F25" s="13">
        <f t="shared" si="0"/>
        <v>26</v>
      </c>
      <c r="G25" s="14">
        <f t="shared" si="1"/>
        <v>228</v>
      </c>
      <c r="H25" s="15">
        <f t="shared" si="2"/>
        <v>69.154959110924722</v>
      </c>
      <c r="I25" s="15">
        <f t="shared" si="3"/>
        <v>100.79462102689487</v>
      </c>
      <c r="J25" s="18">
        <f t="shared" si="4"/>
        <v>107.42671009771986</v>
      </c>
    </row>
    <row r="26" spans="1:10" ht="18" customHeight="1" x14ac:dyDescent="0.2">
      <c r="A26" s="41" t="s">
        <v>23</v>
      </c>
      <c r="B26" s="42">
        <v>4464</v>
      </c>
      <c r="C26" s="43">
        <v>3019</v>
      </c>
      <c r="D26" s="42">
        <v>2836</v>
      </c>
      <c r="E26" s="45">
        <v>2997</v>
      </c>
      <c r="F26" s="13">
        <f t="shared" si="0"/>
        <v>-22</v>
      </c>
      <c r="G26" s="14">
        <f t="shared" si="1"/>
        <v>161</v>
      </c>
      <c r="H26" s="15">
        <f t="shared" si="2"/>
        <v>67.137096774193552</v>
      </c>
      <c r="I26" s="15">
        <f t="shared" si="3"/>
        <v>99.271281881417679</v>
      </c>
      <c r="J26" s="18">
        <f t="shared" si="4"/>
        <v>105.67700987306065</v>
      </c>
    </row>
    <row r="27" spans="1:10" ht="18" customHeight="1" x14ac:dyDescent="0.2">
      <c r="A27" s="41" t="s">
        <v>24</v>
      </c>
      <c r="B27" s="42">
        <v>6766</v>
      </c>
      <c r="C27" s="43">
        <v>4622</v>
      </c>
      <c r="D27" s="42">
        <v>4339</v>
      </c>
      <c r="E27" s="45">
        <v>4376</v>
      </c>
      <c r="F27" s="13">
        <f t="shared" si="0"/>
        <v>-246</v>
      </c>
      <c r="G27" s="14">
        <f t="shared" si="1"/>
        <v>37</v>
      </c>
      <c r="H27" s="15">
        <f t="shared" si="2"/>
        <v>64.676322790422702</v>
      </c>
      <c r="I27" s="15">
        <f t="shared" si="3"/>
        <v>94.677628732150581</v>
      </c>
      <c r="J27" s="18">
        <f t="shared" si="4"/>
        <v>100.85273104401935</v>
      </c>
    </row>
    <row r="28" spans="1:10" ht="18" customHeight="1" x14ac:dyDescent="0.2">
      <c r="A28" s="41" t="s">
        <v>25</v>
      </c>
      <c r="B28" s="42">
        <v>3450</v>
      </c>
      <c r="C28" s="43">
        <v>2377</v>
      </c>
      <c r="D28" s="42">
        <v>2234</v>
      </c>
      <c r="E28" s="45">
        <v>2445</v>
      </c>
      <c r="F28" s="13">
        <f t="shared" si="0"/>
        <v>68</v>
      </c>
      <c r="G28" s="14">
        <f t="shared" si="1"/>
        <v>211</v>
      </c>
      <c r="H28" s="15">
        <f t="shared" si="2"/>
        <v>70.869565217391312</v>
      </c>
      <c r="I28" s="15">
        <f t="shared" si="3"/>
        <v>102.86074884307952</v>
      </c>
      <c r="J28" s="18">
        <f t="shared" si="4"/>
        <v>109.44494180841539</v>
      </c>
    </row>
    <row r="29" spans="1:10" ht="18" customHeight="1" x14ac:dyDescent="0.2">
      <c r="A29" s="41" t="s">
        <v>26</v>
      </c>
      <c r="B29" s="42">
        <v>3345</v>
      </c>
      <c r="C29" s="43">
        <v>2310</v>
      </c>
      <c r="D29" s="42">
        <v>2165</v>
      </c>
      <c r="E29" s="45">
        <v>2432</v>
      </c>
      <c r="F29" s="13">
        <f t="shared" si="0"/>
        <v>122</v>
      </c>
      <c r="G29" s="14">
        <f t="shared" si="1"/>
        <v>267</v>
      </c>
      <c r="H29" s="15">
        <f t="shared" si="2"/>
        <v>72.705530642750375</v>
      </c>
      <c r="I29" s="15">
        <f t="shared" si="3"/>
        <v>105.28138528138528</v>
      </c>
      <c r="J29" s="18">
        <f t="shared" si="4"/>
        <v>112.3325635103926</v>
      </c>
    </row>
    <row r="30" spans="1:10" ht="18" customHeight="1" x14ac:dyDescent="0.2">
      <c r="A30" s="41" t="s">
        <v>27</v>
      </c>
      <c r="B30" s="42">
        <v>4022</v>
      </c>
      <c r="C30" s="43">
        <v>2747</v>
      </c>
      <c r="D30" s="42">
        <v>2579</v>
      </c>
      <c r="E30" s="45">
        <v>2992</v>
      </c>
      <c r="F30" s="13">
        <f t="shared" si="0"/>
        <v>245</v>
      </c>
      <c r="G30" s="14">
        <f t="shared" si="1"/>
        <v>413</v>
      </c>
      <c r="H30" s="15">
        <f t="shared" si="2"/>
        <v>74.390850323222281</v>
      </c>
      <c r="I30" s="15">
        <f t="shared" si="3"/>
        <v>108.91882053148889</v>
      </c>
      <c r="J30" s="18">
        <f t="shared" si="4"/>
        <v>116.01395889879798</v>
      </c>
    </row>
    <row r="31" spans="1:10" ht="18" customHeight="1" x14ac:dyDescent="0.2">
      <c r="A31" s="41" t="s">
        <v>28</v>
      </c>
      <c r="B31" s="42">
        <v>3007</v>
      </c>
      <c r="C31" s="43">
        <v>1985</v>
      </c>
      <c r="D31" s="42">
        <v>1858</v>
      </c>
      <c r="E31" s="45">
        <v>2036</v>
      </c>
      <c r="F31" s="13">
        <f t="shared" si="0"/>
        <v>51</v>
      </c>
      <c r="G31" s="14">
        <f t="shared" si="1"/>
        <v>178</v>
      </c>
      <c r="H31" s="15">
        <f t="shared" si="2"/>
        <v>67.708679747256411</v>
      </c>
      <c r="I31" s="15">
        <f t="shared" si="3"/>
        <v>102.56926952141059</v>
      </c>
      <c r="J31" s="18">
        <f t="shared" si="4"/>
        <v>109.58019375672767</v>
      </c>
    </row>
    <row r="32" spans="1:10" ht="18" customHeight="1" x14ac:dyDescent="0.2">
      <c r="A32" s="41" t="s">
        <v>29</v>
      </c>
      <c r="B32" s="42">
        <v>5339</v>
      </c>
      <c r="C32" s="43">
        <v>3631</v>
      </c>
      <c r="D32" s="42">
        <v>3417</v>
      </c>
      <c r="E32" s="45">
        <v>3447</v>
      </c>
      <c r="F32" s="13">
        <f t="shared" si="0"/>
        <v>-184</v>
      </c>
      <c r="G32" s="14">
        <f t="shared" si="1"/>
        <v>30</v>
      </c>
      <c r="H32" s="15">
        <f t="shared" si="2"/>
        <v>64.562652182056567</v>
      </c>
      <c r="I32" s="15">
        <f t="shared" si="3"/>
        <v>94.932525475075735</v>
      </c>
      <c r="J32" s="18">
        <f t="shared" si="4"/>
        <v>100.87796312554873</v>
      </c>
    </row>
    <row r="33" spans="1:10" ht="18" customHeight="1" x14ac:dyDescent="0.2">
      <c r="A33" s="41" t="s">
        <v>30</v>
      </c>
      <c r="B33" s="42">
        <v>2566</v>
      </c>
      <c r="C33" s="43">
        <v>1734</v>
      </c>
      <c r="D33" s="42">
        <v>1626</v>
      </c>
      <c r="E33" s="45">
        <v>2306</v>
      </c>
      <c r="F33" s="13">
        <f t="shared" si="0"/>
        <v>572</v>
      </c>
      <c r="G33" s="14">
        <f t="shared" si="1"/>
        <v>680</v>
      </c>
      <c r="H33" s="15">
        <f t="shared" si="2"/>
        <v>89.867498051441927</v>
      </c>
      <c r="I33" s="15">
        <f t="shared" si="3"/>
        <v>132.98731257208766</v>
      </c>
      <c r="J33" s="18">
        <f t="shared" si="4"/>
        <v>141.82041820418206</v>
      </c>
    </row>
    <row r="34" spans="1:10" ht="18" customHeight="1" x14ac:dyDescent="0.2">
      <c r="A34" s="41" t="s">
        <v>31</v>
      </c>
      <c r="B34" s="42">
        <v>2066</v>
      </c>
      <c r="C34" s="43">
        <v>1444</v>
      </c>
      <c r="D34" s="42">
        <v>1361</v>
      </c>
      <c r="E34" s="45">
        <v>1221</v>
      </c>
      <c r="F34" s="13">
        <f t="shared" si="0"/>
        <v>-223</v>
      </c>
      <c r="G34" s="14">
        <f t="shared" si="1"/>
        <v>-140</v>
      </c>
      <c r="H34" s="15">
        <f t="shared" si="2"/>
        <v>59.09970958373669</v>
      </c>
      <c r="I34" s="15">
        <f t="shared" si="3"/>
        <v>84.556786703601105</v>
      </c>
      <c r="J34" s="18">
        <f t="shared" si="4"/>
        <v>89.713445995591485</v>
      </c>
    </row>
    <row r="35" spans="1:10" ht="18" customHeight="1" x14ac:dyDescent="0.2">
      <c r="A35" s="41" t="s">
        <v>32</v>
      </c>
      <c r="B35" s="42">
        <v>1329</v>
      </c>
      <c r="C35" s="43">
        <v>918</v>
      </c>
      <c r="D35" s="42">
        <v>862</v>
      </c>
      <c r="E35" s="45">
        <v>990</v>
      </c>
      <c r="F35" s="13">
        <f t="shared" si="0"/>
        <v>72</v>
      </c>
      <c r="G35" s="14">
        <f t="shared" si="1"/>
        <v>128</v>
      </c>
      <c r="H35" s="15">
        <f t="shared" si="2"/>
        <v>74.492099322799106</v>
      </c>
      <c r="I35" s="15">
        <f t="shared" si="3"/>
        <v>107.84313725490196</v>
      </c>
      <c r="J35" s="18">
        <f t="shared" si="4"/>
        <v>114.84918793503481</v>
      </c>
    </row>
    <row r="36" spans="1:10" ht="18" customHeight="1" x14ac:dyDescent="0.2">
      <c r="A36" s="41" t="s">
        <v>33</v>
      </c>
      <c r="B36" s="42">
        <v>3459</v>
      </c>
      <c r="C36" s="43">
        <v>2323</v>
      </c>
      <c r="D36" s="42">
        <v>2183</v>
      </c>
      <c r="E36" s="45">
        <v>2441</v>
      </c>
      <c r="F36" s="13">
        <f t="shared" si="0"/>
        <v>118</v>
      </c>
      <c r="G36" s="14">
        <f t="shared" si="1"/>
        <v>258</v>
      </c>
      <c r="H36" s="15">
        <f t="shared" si="2"/>
        <v>70.569528765539175</v>
      </c>
      <c r="I36" s="15">
        <f t="shared" si="3"/>
        <v>105.07963839862246</v>
      </c>
      <c r="J36" s="18">
        <f t="shared" si="4"/>
        <v>111.81859825927623</v>
      </c>
    </row>
    <row r="37" spans="1:10" ht="18" customHeight="1" x14ac:dyDescent="0.2">
      <c r="A37" s="41" t="s">
        <v>34</v>
      </c>
      <c r="B37" s="42">
        <v>2774</v>
      </c>
      <c r="C37" s="43">
        <v>1896</v>
      </c>
      <c r="D37" s="42">
        <v>1783</v>
      </c>
      <c r="E37" s="45">
        <v>1835</v>
      </c>
      <c r="F37" s="13">
        <f t="shared" si="0"/>
        <v>-61</v>
      </c>
      <c r="G37" s="14">
        <f t="shared" si="1"/>
        <v>52</v>
      </c>
      <c r="H37" s="15">
        <f t="shared" si="2"/>
        <v>66.14996395097333</v>
      </c>
      <c r="I37" s="15">
        <f t="shared" si="3"/>
        <v>96.78270042194093</v>
      </c>
      <c r="J37" s="18">
        <f t="shared" si="4"/>
        <v>102.91643297812676</v>
      </c>
    </row>
    <row r="38" spans="1:10" ht="18" customHeight="1" x14ac:dyDescent="0.2">
      <c r="A38" s="41" t="s">
        <v>35</v>
      </c>
      <c r="B38" s="42">
        <v>6133</v>
      </c>
      <c r="C38" s="43">
        <v>4343</v>
      </c>
      <c r="D38" s="42">
        <v>4065</v>
      </c>
      <c r="E38" s="45">
        <v>4023</v>
      </c>
      <c r="F38" s="13">
        <f t="shared" si="0"/>
        <v>-320</v>
      </c>
      <c r="G38" s="14">
        <f t="shared" si="1"/>
        <v>-42</v>
      </c>
      <c r="H38" s="15">
        <f t="shared" si="2"/>
        <v>65.595956301972933</v>
      </c>
      <c r="I38" s="15">
        <f t="shared" si="3"/>
        <v>92.631821321667047</v>
      </c>
      <c r="J38" s="18">
        <f t="shared" si="4"/>
        <v>98.966789667896677</v>
      </c>
    </row>
    <row r="39" spans="1:10" ht="18" customHeight="1" x14ac:dyDescent="0.2">
      <c r="A39" s="41" t="s">
        <v>36</v>
      </c>
      <c r="B39" s="42">
        <v>2005</v>
      </c>
      <c r="C39" s="43">
        <v>1408</v>
      </c>
      <c r="D39" s="42">
        <v>1327</v>
      </c>
      <c r="E39" s="45">
        <v>1063</v>
      </c>
      <c r="F39" s="13">
        <f t="shared" si="0"/>
        <v>-345</v>
      </c>
      <c r="G39" s="14">
        <f t="shared" si="1"/>
        <v>-264</v>
      </c>
      <c r="H39" s="15">
        <f t="shared" si="2"/>
        <v>53.017456359102241</v>
      </c>
      <c r="I39" s="15">
        <f t="shared" si="3"/>
        <v>75.497159090909093</v>
      </c>
      <c r="J39" s="18">
        <f t="shared" si="4"/>
        <v>80.105501130369248</v>
      </c>
    </row>
    <row r="40" spans="1:10" ht="18" customHeight="1" x14ac:dyDescent="0.2">
      <c r="A40" s="41" t="s">
        <v>37</v>
      </c>
      <c r="B40" s="42">
        <v>3311</v>
      </c>
      <c r="C40" s="43">
        <v>2151</v>
      </c>
      <c r="D40" s="42">
        <v>2027</v>
      </c>
      <c r="E40" s="45">
        <v>2330</v>
      </c>
      <c r="F40" s="13">
        <f t="shared" si="0"/>
        <v>179</v>
      </c>
      <c r="G40" s="14">
        <f t="shared" si="1"/>
        <v>303</v>
      </c>
      <c r="H40" s="15">
        <f t="shared" si="2"/>
        <v>70.371488976140142</v>
      </c>
      <c r="I40" s="15">
        <f t="shared" si="3"/>
        <v>108.32171083217108</v>
      </c>
      <c r="J40" s="18">
        <f t="shared" si="4"/>
        <v>114.94819930932411</v>
      </c>
    </row>
    <row r="41" spans="1:10" ht="18" customHeight="1" x14ac:dyDescent="0.2">
      <c r="A41" s="41" t="s">
        <v>38</v>
      </c>
      <c r="B41" s="42">
        <v>4759</v>
      </c>
      <c r="C41" s="43">
        <v>3194</v>
      </c>
      <c r="D41" s="42">
        <v>3008</v>
      </c>
      <c r="E41" s="45">
        <v>3093</v>
      </c>
      <c r="F41" s="13">
        <f t="shared" si="0"/>
        <v>-101</v>
      </c>
      <c r="G41" s="14">
        <f t="shared" si="1"/>
        <v>85</v>
      </c>
      <c r="H41" s="15">
        <f t="shared" si="2"/>
        <v>64.992645513763392</v>
      </c>
      <c r="I41" s="15">
        <f t="shared" si="3"/>
        <v>96.837820914214163</v>
      </c>
      <c r="J41" s="18">
        <f t="shared" si="4"/>
        <v>102.82579787234043</v>
      </c>
    </row>
    <row r="42" spans="1:10" ht="18" customHeight="1" x14ac:dyDescent="0.2">
      <c r="A42" s="41" t="s">
        <v>39</v>
      </c>
      <c r="B42" s="42">
        <v>1323</v>
      </c>
      <c r="C42" s="43">
        <v>918</v>
      </c>
      <c r="D42" s="42">
        <v>866</v>
      </c>
      <c r="E42" s="45">
        <v>819</v>
      </c>
      <c r="F42" s="13">
        <f t="shared" si="0"/>
        <v>-99</v>
      </c>
      <c r="G42" s="14">
        <f t="shared" si="1"/>
        <v>-47</v>
      </c>
      <c r="H42" s="15">
        <f t="shared" si="2"/>
        <v>61.904761904761905</v>
      </c>
      <c r="I42" s="15">
        <f t="shared" si="3"/>
        <v>89.215686274509807</v>
      </c>
      <c r="J42" s="18">
        <f t="shared" si="4"/>
        <v>94.57274826789839</v>
      </c>
    </row>
    <row r="43" spans="1:10" ht="18" customHeight="1" x14ac:dyDescent="0.2">
      <c r="A43" s="41" t="s">
        <v>40</v>
      </c>
      <c r="B43" s="42">
        <v>1399</v>
      </c>
      <c r="C43" s="43">
        <v>967</v>
      </c>
      <c r="D43" s="42">
        <v>904</v>
      </c>
      <c r="E43" s="45">
        <v>862</v>
      </c>
      <c r="F43" s="13">
        <f t="shared" si="0"/>
        <v>-105</v>
      </c>
      <c r="G43" s="14">
        <f t="shared" si="1"/>
        <v>-42</v>
      </c>
      <c r="H43" s="15">
        <f t="shared" si="2"/>
        <v>61.615439599714087</v>
      </c>
      <c r="I43" s="15">
        <f t="shared" si="3"/>
        <v>89.141675284384689</v>
      </c>
      <c r="J43" s="18">
        <f t="shared" si="4"/>
        <v>95.353982300884951</v>
      </c>
    </row>
    <row r="44" spans="1:10" ht="18" customHeight="1" x14ac:dyDescent="0.2">
      <c r="A44" s="41" t="s">
        <v>41</v>
      </c>
      <c r="B44" s="42">
        <v>2057</v>
      </c>
      <c r="C44" s="43">
        <v>1441</v>
      </c>
      <c r="D44" s="42">
        <v>1350</v>
      </c>
      <c r="E44" s="45">
        <v>1392</v>
      </c>
      <c r="F44" s="13">
        <f t="shared" si="0"/>
        <v>-49</v>
      </c>
      <c r="G44" s="14">
        <f t="shared" si="1"/>
        <v>42</v>
      </c>
      <c r="H44" s="15">
        <f t="shared" si="2"/>
        <v>67.671366067087988</v>
      </c>
      <c r="I44" s="15">
        <f t="shared" si="3"/>
        <v>96.599583622484388</v>
      </c>
      <c r="J44" s="18">
        <f t="shared" si="4"/>
        <v>103.11111111111111</v>
      </c>
    </row>
    <row r="45" spans="1:10" ht="18" customHeight="1" x14ac:dyDescent="0.2">
      <c r="A45" s="41" t="s">
        <v>42</v>
      </c>
      <c r="B45" s="42">
        <v>10215</v>
      </c>
      <c r="C45" s="43">
        <v>6749</v>
      </c>
      <c r="D45" s="42">
        <v>6314</v>
      </c>
      <c r="E45" s="45">
        <v>6954</v>
      </c>
      <c r="F45" s="13">
        <f t="shared" si="0"/>
        <v>205</v>
      </c>
      <c r="G45" s="14">
        <f t="shared" si="1"/>
        <v>640</v>
      </c>
      <c r="H45" s="15">
        <f t="shared" si="2"/>
        <v>68.076358296622615</v>
      </c>
      <c r="I45" s="15">
        <f t="shared" si="3"/>
        <v>103.0374870351163</v>
      </c>
      <c r="J45" s="18">
        <f t="shared" si="4"/>
        <v>110.13620525815648</v>
      </c>
    </row>
    <row r="46" spans="1:10" ht="18" customHeight="1" x14ac:dyDescent="0.2">
      <c r="A46" s="41" t="s">
        <v>43</v>
      </c>
      <c r="B46" s="42">
        <v>3262</v>
      </c>
      <c r="C46" s="43">
        <v>2215</v>
      </c>
      <c r="D46" s="42">
        <v>2078</v>
      </c>
      <c r="E46" s="45">
        <v>2197</v>
      </c>
      <c r="F46" s="13">
        <f t="shared" si="0"/>
        <v>-18</v>
      </c>
      <c r="G46" s="14">
        <f t="shared" si="1"/>
        <v>119</v>
      </c>
      <c r="H46" s="15">
        <f t="shared" si="2"/>
        <v>67.351318209687307</v>
      </c>
      <c r="I46" s="15">
        <f t="shared" si="3"/>
        <v>99.187358916478559</v>
      </c>
      <c r="J46" s="18">
        <f t="shared" si="4"/>
        <v>105.72666025024063</v>
      </c>
    </row>
    <row r="47" spans="1:10" ht="18" customHeight="1" x14ac:dyDescent="0.2">
      <c r="A47" s="41" t="s">
        <v>44</v>
      </c>
      <c r="B47" s="42">
        <v>2406</v>
      </c>
      <c r="C47" s="43">
        <v>1672</v>
      </c>
      <c r="D47" s="42">
        <v>1568</v>
      </c>
      <c r="E47" s="45">
        <v>1652</v>
      </c>
      <c r="F47" s="13">
        <f t="shared" si="0"/>
        <v>-20</v>
      </c>
      <c r="G47" s="14">
        <f t="shared" si="1"/>
        <v>84</v>
      </c>
      <c r="H47" s="15">
        <f t="shared" si="2"/>
        <v>68.661679135494609</v>
      </c>
      <c r="I47" s="15">
        <f t="shared" si="3"/>
        <v>98.803827751196167</v>
      </c>
      <c r="J47" s="18">
        <f t="shared" si="4"/>
        <v>105.35714285714286</v>
      </c>
    </row>
    <row r="48" spans="1:10" ht="18" customHeight="1" x14ac:dyDescent="0.2">
      <c r="A48" s="41" t="s">
        <v>45</v>
      </c>
      <c r="B48" s="42">
        <v>4181</v>
      </c>
      <c r="C48" s="43">
        <v>2870</v>
      </c>
      <c r="D48" s="42">
        <v>2692</v>
      </c>
      <c r="E48" s="45">
        <v>2579</v>
      </c>
      <c r="F48" s="13">
        <f t="shared" si="0"/>
        <v>-291</v>
      </c>
      <c r="G48" s="14">
        <f t="shared" si="1"/>
        <v>-113</v>
      </c>
      <c r="H48" s="15">
        <f t="shared" si="2"/>
        <v>61.683807701506822</v>
      </c>
      <c r="I48" s="15">
        <f t="shared" si="3"/>
        <v>89.860627177700351</v>
      </c>
      <c r="J48" s="18">
        <f t="shared" si="4"/>
        <v>95.802377414561661</v>
      </c>
    </row>
    <row r="49" spans="1:10" ht="18" customHeight="1" x14ac:dyDescent="0.2">
      <c r="A49" s="41" t="s">
        <v>46</v>
      </c>
      <c r="B49" s="42">
        <v>2146</v>
      </c>
      <c r="C49" s="43">
        <v>1394</v>
      </c>
      <c r="D49" s="42">
        <v>1313</v>
      </c>
      <c r="E49" s="45">
        <v>1665</v>
      </c>
      <c r="F49" s="13">
        <f t="shared" si="0"/>
        <v>271</v>
      </c>
      <c r="G49" s="14">
        <f t="shared" si="1"/>
        <v>352</v>
      </c>
      <c r="H49" s="15">
        <f t="shared" si="2"/>
        <v>77.58620689655173</v>
      </c>
      <c r="I49" s="15">
        <f t="shared" si="3"/>
        <v>119.44045911047345</v>
      </c>
      <c r="J49" s="18">
        <f t="shared" si="4"/>
        <v>126.80883472962681</v>
      </c>
    </row>
    <row r="50" spans="1:10" ht="18" customHeight="1" x14ac:dyDescent="0.2">
      <c r="A50" s="46" t="s">
        <v>47</v>
      </c>
      <c r="B50" s="47">
        <v>169905</v>
      </c>
      <c r="C50" s="47">
        <v>114443</v>
      </c>
      <c r="D50" s="47">
        <v>107358</v>
      </c>
      <c r="E50" s="47">
        <v>116592</v>
      </c>
      <c r="F50" s="23">
        <f t="shared" si="0"/>
        <v>2149</v>
      </c>
      <c r="G50" s="21">
        <f>+E50-D50</f>
        <v>9234</v>
      </c>
      <c r="H50" s="22">
        <f>+E50/B50*100</f>
        <v>68.621876931226282</v>
      </c>
      <c r="I50" s="22">
        <f>+E50/C50*100</f>
        <v>101.87779069056211</v>
      </c>
      <c r="J50" s="22">
        <f>+E50/D50*100</f>
        <v>108.60112893310232</v>
      </c>
    </row>
    <row r="51" spans="1:10" ht="33.75" customHeight="1" x14ac:dyDescent="0.2">
      <c r="A51" s="48" t="s">
        <v>48</v>
      </c>
      <c r="B51" s="49">
        <v>0</v>
      </c>
      <c r="C51" s="49">
        <v>0</v>
      </c>
      <c r="D51" s="49">
        <v>-153</v>
      </c>
      <c r="E51" s="49">
        <v>-131</v>
      </c>
      <c r="F51" s="23">
        <f t="shared" si="0"/>
        <v>-131</v>
      </c>
      <c r="G51" s="21">
        <f>+E51-D51</f>
        <v>22</v>
      </c>
      <c r="H51" s="22">
        <v>0</v>
      </c>
      <c r="I51" s="22">
        <v>0</v>
      </c>
      <c r="J51" s="22">
        <f>+E51/D51*100</f>
        <v>85.620915032679733</v>
      </c>
    </row>
    <row r="52" spans="1:10" ht="30.75" customHeight="1" x14ac:dyDescent="0.2">
      <c r="A52" s="67" t="s">
        <v>49</v>
      </c>
      <c r="B52" s="49">
        <v>0</v>
      </c>
      <c r="C52" s="49">
        <v>0</v>
      </c>
      <c r="D52" s="49">
        <v>11</v>
      </c>
      <c r="E52" s="49">
        <v>13</v>
      </c>
      <c r="F52" s="23">
        <f t="shared" si="0"/>
        <v>13</v>
      </c>
      <c r="G52" s="21">
        <f>+E52-D52</f>
        <v>2</v>
      </c>
      <c r="H52" s="22">
        <v>0</v>
      </c>
      <c r="I52" s="22">
        <v>0</v>
      </c>
      <c r="J52" s="22">
        <f>+E52/D52*100</f>
        <v>118.18181818181819</v>
      </c>
    </row>
    <row r="53" spans="1:10" ht="19.5" customHeight="1" x14ac:dyDescent="0.2">
      <c r="A53" s="52" t="s">
        <v>50</v>
      </c>
      <c r="B53" s="50">
        <f>+B50+B51+B52</f>
        <v>169905</v>
      </c>
      <c r="C53" s="50">
        <v>114443</v>
      </c>
      <c r="D53" s="50">
        <v>107216</v>
      </c>
      <c r="E53" s="50">
        <v>116474</v>
      </c>
      <c r="F53" s="23">
        <f>+E53-C53</f>
        <v>2031</v>
      </c>
      <c r="G53" s="21">
        <f>+E53-D53</f>
        <v>9258</v>
      </c>
      <c r="H53" s="22">
        <f>+E53/B53*100</f>
        <v>68.552426355904771</v>
      </c>
      <c r="I53" s="22">
        <f>+E53/C53*100</f>
        <v>101.77468259308127</v>
      </c>
      <c r="J53" s="22">
        <f>+E53/D53*100</f>
        <v>108.63490523802417</v>
      </c>
    </row>
    <row r="54" spans="1:10" x14ac:dyDescent="0.2">
      <c r="A54" s="57"/>
      <c r="B54" s="57"/>
      <c r="C54" s="57"/>
      <c r="D54" s="57"/>
      <c r="E54" s="57"/>
      <c r="F54" s="57"/>
      <c r="G54" s="58"/>
      <c r="H54" s="57"/>
    </row>
    <row r="102" spans="7:10" ht="19.5" customHeight="1" x14ac:dyDescent="0.2">
      <c r="G102" s="28"/>
      <c r="H102" s="28"/>
      <c r="J102" s="28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workbookViewId="0">
      <selection activeCell="K14" sqref="K14"/>
    </sheetView>
  </sheetViews>
  <sheetFormatPr defaultRowHeight="14.25" x14ac:dyDescent="0.2"/>
  <cols>
    <col min="1" max="1" width="26.28515625" style="4" customWidth="1"/>
    <col min="2" max="2" width="13" style="4" customWidth="1"/>
    <col min="3" max="3" width="14.140625" style="4" customWidth="1"/>
    <col min="4" max="5" width="12.7109375" style="4" customWidth="1"/>
    <col min="6" max="9" width="10.85546875" style="4" customWidth="1"/>
    <col min="10" max="10" width="12.140625" style="6" customWidth="1"/>
    <col min="11" max="16384" width="9.140625" style="4"/>
  </cols>
  <sheetData>
    <row r="3" spans="1:10" ht="15" x14ac:dyDescent="0.25">
      <c r="A3" s="1" t="s">
        <v>51</v>
      </c>
      <c r="B3" s="1"/>
      <c r="C3" s="1"/>
      <c r="D3" s="1"/>
      <c r="E3" s="1"/>
      <c r="F3" s="1"/>
      <c r="G3" s="1"/>
      <c r="H3" s="1"/>
      <c r="I3" s="2"/>
      <c r="J3" s="3"/>
    </row>
    <row r="4" spans="1:10" ht="18" customHeight="1" x14ac:dyDescent="0.25">
      <c r="A4" s="4" t="s">
        <v>52</v>
      </c>
      <c r="B4" s="1"/>
      <c r="C4" s="1"/>
      <c r="D4" s="1"/>
      <c r="E4" s="1"/>
      <c r="F4" s="1"/>
      <c r="G4" s="1"/>
      <c r="H4" s="1"/>
      <c r="I4" s="1"/>
      <c r="J4" s="5"/>
    </row>
    <row r="5" spans="1:10" ht="13.5" customHeight="1" x14ac:dyDescent="0.2">
      <c r="A5" s="4" t="s">
        <v>74</v>
      </c>
    </row>
    <row r="6" spans="1:10" ht="13.5" customHeight="1" x14ac:dyDescent="0.2"/>
    <row r="7" spans="1:10" ht="13.5" customHeight="1" x14ac:dyDescent="0.2"/>
    <row r="8" spans="1:10" ht="13.5" customHeight="1" x14ac:dyDescent="0.2">
      <c r="I8" s="2" t="s">
        <v>1</v>
      </c>
      <c r="J8" s="3"/>
    </row>
    <row r="9" spans="1:10" ht="18.75" customHeight="1" x14ac:dyDescent="0.2">
      <c r="A9" s="257" t="s">
        <v>2</v>
      </c>
      <c r="B9" s="259" t="s">
        <v>53</v>
      </c>
      <c r="C9" s="260"/>
      <c r="D9" s="260"/>
      <c r="E9" s="260"/>
      <c r="F9" s="260"/>
      <c r="G9" s="260"/>
      <c r="H9" s="260"/>
      <c r="I9" s="261"/>
      <c r="J9" s="7"/>
    </row>
    <row r="10" spans="1:10" ht="18.75" customHeight="1" x14ac:dyDescent="0.2">
      <c r="A10" s="258"/>
      <c r="B10" s="262" t="s">
        <v>54</v>
      </c>
      <c r="C10" s="262" t="s">
        <v>75</v>
      </c>
      <c r="D10" s="264" t="s">
        <v>71</v>
      </c>
      <c r="E10" s="265"/>
      <c r="F10" s="268" t="s">
        <v>4</v>
      </c>
      <c r="G10" s="268"/>
      <c r="H10" s="269" t="s">
        <v>55</v>
      </c>
      <c r="I10" s="270"/>
      <c r="J10" s="8"/>
    </row>
    <row r="11" spans="1:10" ht="18.75" customHeight="1" x14ac:dyDescent="0.2">
      <c r="A11" s="258"/>
      <c r="B11" s="262"/>
      <c r="C11" s="262"/>
      <c r="D11" s="266"/>
      <c r="E11" s="267"/>
      <c r="F11" s="240" t="s">
        <v>56</v>
      </c>
      <c r="G11" s="240" t="s">
        <v>9</v>
      </c>
      <c r="H11" s="240" t="s">
        <v>57</v>
      </c>
      <c r="I11" s="240" t="s">
        <v>58</v>
      </c>
      <c r="J11" s="8"/>
    </row>
    <row r="12" spans="1:10" ht="18.75" customHeight="1" x14ac:dyDescent="0.2">
      <c r="A12" s="258"/>
      <c r="B12" s="263"/>
      <c r="C12" s="263"/>
      <c r="D12" s="9">
        <v>2011</v>
      </c>
      <c r="E12" s="9">
        <v>2012</v>
      </c>
      <c r="F12" s="242"/>
      <c r="G12" s="242"/>
      <c r="H12" s="242"/>
      <c r="I12" s="242"/>
      <c r="J12" s="8"/>
    </row>
    <row r="13" spans="1:10" ht="18" customHeight="1" x14ac:dyDescent="0.2">
      <c r="A13" s="10" t="s">
        <v>10</v>
      </c>
      <c r="B13" s="70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0">
        <v>8</v>
      </c>
      <c r="J13" s="11"/>
    </row>
    <row r="14" spans="1:10" ht="18" customHeight="1" x14ac:dyDescent="0.2">
      <c r="A14" s="12" t="s">
        <v>11</v>
      </c>
      <c r="B14" s="13">
        <v>214</v>
      </c>
      <c r="C14" s="13">
        <v>142</v>
      </c>
      <c r="D14" s="13">
        <v>325</v>
      </c>
      <c r="E14" s="13">
        <v>497</v>
      </c>
      <c r="F14" s="13">
        <v>355</v>
      </c>
      <c r="G14" s="14">
        <v>172</v>
      </c>
      <c r="H14" s="59" t="s">
        <v>65</v>
      </c>
      <c r="I14" s="61" t="s">
        <v>65</v>
      </c>
      <c r="J14" s="17"/>
    </row>
    <row r="15" spans="1:10" ht="18" customHeight="1" x14ac:dyDescent="0.2">
      <c r="A15" s="12" t="s">
        <v>12</v>
      </c>
      <c r="B15" s="13">
        <v>28</v>
      </c>
      <c r="C15" s="13">
        <v>26</v>
      </c>
      <c r="D15" s="13">
        <v>53</v>
      </c>
      <c r="E15" s="13">
        <v>12</v>
      </c>
      <c r="F15" s="13">
        <v>-14</v>
      </c>
      <c r="G15" s="14">
        <v>-41</v>
      </c>
      <c r="H15" s="15">
        <v>42.857142857142854</v>
      </c>
      <c r="I15" s="18">
        <v>46.153846153846153</v>
      </c>
      <c r="J15" s="17"/>
    </row>
    <row r="16" spans="1:10" ht="18" customHeight="1" x14ac:dyDescent="0.2">
      <c r="A16" s="12" t="s">
        <v>13</v>
      </c>
      <c r="B16" s="13">
        <v>78</v>
      </c>
      <c r="C16" s="13">
        <v>75</v>
      </c>
      <c r="D16" s="13">
        <v>192</v>
      </c>
      <c r="E16" s="13">
        <v>8</v>
      </c>
      <c r="F16" s="13">
        <v>-67</v>
      </c>
      <c r="G16" s="14">
        <v>-184</v>
      </c>
      <c r="H16" s="15">
        <v>10.256410256410255</v>
      </c>
      <c r="I16" s="18">
        <v>10.666666666666668</v>
      </c>
      <c r="J16" s="17"/>
    </row>
    <row r="17" spans="1:10" ht="18" customHeight="1" x14ac:dyDescent="0.2">
      <c r="A17" s="12" t="s">
        <v>14</v>
      </c>
      <c r="B17" s="13">
        <v>38</v>
      </c>
      <c r="C17" s="13">
        <v>32</v>
      </c>
      <c r="D17" s="13">
        <v>62</v>
      </c>
      <c r="E17" s="13">
        <v>9</v>
      </c>
      <c r="F17" s="13">
        <v>-23</v>
      </c>
      <c r="G17" s="14">
        <v>-53</v>
      </c>
      <c r="H17" s="15">
        <v>23.684210526315788</v>
      </c>
      <c r="I17" s="18">
        <v>28.125</v>
      </c>
      <c r="J17" s="17"/>
    </row>
    <row r="18" spans="1:10" ht="18" customHeight="1" x14ac:dyDescent="0.2">
      <c r="A18" s="12" t="s">
        <v>15</v>
      </c>
      <c r="B18" s="13">
        <v>88</v>
      </c>
      <c r="C18" s="13">
        <v>54</v>
      </c>
      <c r="D18" s="13">
        <v>142</v>
      </c>
      <c r="E18" s="13">
        <v>4</v>
      </c>
      <c r="F18" s="13">
        <v>-50</v>
      </c>
      <c r="G18" s="14">
        <v>-138</v>
      </c>
      <c r="H18" s="15">
        <v>4.5454545454545459</v>
      </c>
      <c r="I18" s="18">
        <v>7.4074074074074066</v>
      </c>
      <c r="J18" s="17"/>
    </row>
    <row r="19" spans="1:10" ht="18" customHeight="1" x14ac:dyDescent="0.2">
      <c r="A19" s="12" t="s">
        <v>16</v>
      </c>
      <c r="B19" s="13">
        <v>18</v>
      </c>
      <c r="C19" s="13">
        <v>13</v>
      </c>
      <c r="D19" s="13">
        <v>36</v>
      </c>
      <c r="E19" s="13">
        <v>9</v>
      </c>
      <c r="F19" s="13">
        <v>-4</v>
      </c>
      <c r="G19" s="14">
        <v>-27</v>
      </c>
      <c r="H19" s="15">
        <v>50</v>
      </c>
      <c r="I19" s="68">
        <v>69.230769230769226</v>
      </c>
      <c r="J19" s="17"/>
    </row>
    <row r="20" spans="1:10" ht="18" customHeight="1" x14ac:dyDescent="0.2">
      <c r="A20" s="12" t="s">
        <v>17</v>
      </c>
      <c r="B20" s="13">
        <v>29</v>
      </c>
      <c r="C20" s="13">
        <v>28</v>
      </c>
      <c r="D20" s="13">
        <v>74</v>
      </c>
      <c r="E20" s="13">
        <v>512</v>
      </c>
      <c r="F20" s="13">
        <v>484</v>
      </c>
      <c r="G20" s="14">
        <v>438</v>
      </c>
      <c r="H20" s="59" t="s">
        <v>65</v>
      </c>
      <c r="I20" s="60" t="s">
        <v>65</v>
      </c>
      <c r="J20" s="17"/>
    </row>
    <row r="21" spans="1:10" ht="18" customHeight="1" x14ac:dyDescent="0.2">
      <c r="A21" s="12" t="s">
        <v>18</v>
      </c>
      <c r="B21" s="13">
        <v>144</v>
      </c>
      <c r="C21" s="13">
        <v>57</v>
      </c>
      <c r="D21" s="13">
        <v>124</v>
      </c>
      <c r="E21" s="13">
        <v>20</v>
      </c>
      <c r="F21" s="13">
        <v>-37</v>
      </c>
      <c r="G21" s="14">
        <v>-104</v>
      </c>
      <c r="H21" s="15">
        <v>13.888888888888889</v>
      </c>
      <c r="I21" s="18">
        <v>35.087719298245609</v>
      </c>
      <c r="J21" s="17"/>
    </row>
    <row r="22" spans="1:10" ht="18" customHeight="1" x14ac:dyDescent="0.2">
      <c r="A22" s="12" t="s">
        <v>19</v>
      </c>
      <c r="B22" s="13">
        <v>135</v>
      </c>
      <c r="C22" s="13">
        <v>64</v>
      </c>
      <c r="D22" s="13">
        <v>142</v>
      </c>
      <c r="E22" s="13">
        <v>563</v>
      </c>
      <c r="F22" s="13">
        <v>499</v>
      </c>
      <c r="G22" s="14">
        <v>421</v>
      </c>
      <c r="H22" s="59" t="s">
        <v>65</v>
      </c>
      <c r="I22" s="60" t="s">
        <v>65</v>
      </c>
      <c r="J22" s="17"/>
    </row>
    <row r="23" spans="1:10" ht="18" customHeight="1" x14ac:dyDescent="0.2">
      <c r="A23" s="12" t="s">
        <v>20</v>
      </c>
      <c r="B23" s="13">
        <v>2</v>
      </c>
      <c r="C23" s="13">
        <v>2</v>
      </c>
      <c r="D23" s="13">
        <v>3</v>
      </c>
      <c r="E23" s="13">
        <v>0</v>
      </c>
      <c r="F23" s="13">
        <v>-2</v>
      </c>
      <c r="G23" s="14">
        <v>-3</v>
      </c>
      <c r="H23" s="15">
        <v>0</v>
      </c>
      <c r="I23" s="18">
        <v>0</v>
      </c>
      <c r="J23" s="17"/>
    </row>
    <row r="24" spans="1:10" ht="18" customHeight="1" x14ac:dyDescent="0.2">
      <c r="A24" s="12" t="s">
        <v>21</v>
      </c>
      <c r="B24" s="13">
        <v>307</v>
      </c>
      <c r="C24" s="13">
        <v>238</v>
      </c>
      <c r="D24" s="13">
        <v>414</v>
      </c>
      <c r="E24" s="13">
        <v>141</v>
      </c>
      <c r="F24" s="13">
        <v>-97</v>
      </c>
      <c r="G24" s="14">
        <v>-273</v>
      </c>
      <c r="H24" s="15">
        <v>45.928338762214985</v>
      </c>
      <c r="I24" s="18">
        <v>59.243697478991599</v>
      </c>
      <c r="J24" s="17"/>
    </row>
    <row r="25" spans="1:10" ht="18" customHeight="1" x14ac:dyDescent="0.2">
      <c r="A25" s="12" t="s">
        <v>22</v>
      </c>
      <c r="B25" s="13">
        <v>6</v>
      </c>
      <c r="C25" s="13">
        <v>6</v>
      </c>
      <c r="D25" s="13">
        <v>35</v>
      </c>
      <c r="E25" s="13">
        <v>96</v>
      </c>
      <c r="F25" s="13">
        <v>90</v>
      </c>
      <c r="G25" s="14">
        <v>61</v>
      </c>
      <c r="H25" s="59" t="s">
        <v>65</v>
      </c>
      <c r="I25" s="60" t="s">
        <v>65</v>
      </c>
      <c r="J25" s="17"/>
    </row>
    <row r="26" spans="1:10" ht="18" customHeight="1" x14ac:dyDescent="0.2">
      <c r="A26" s="12" t="s">
        <v>23</v>
      </c>
      <c r="B26" s="13">
        <v>191</v>
      </c>
      <c r="C26" s="13">
        <v>111</v>
      </c>
      <c r="D26" s="13">
        <v>285</v>
      </c>
      <c r="E26" s="13">
        <v>20</v>
      </c>
      <c r="F26" s="13">
        <v>-91</v>
      </c>
      <c r="G26" s="14">
        <v>-265</v>
      </c>
      <c r="H26" s="15">
        <v>10.471204188481675</v>
      </c>
      <c r="I26" s="18">
        <v>18.018018018018019</v>
      </c>
      <c r="J26" s="17"/>
    </row>
    <row r="27" spans="1:10" ht="18" customHeight="1" x14ac:dyDescent="0.2">
      <c r="A27" s="12" t="s">
        <v>24</v>
      </c>
      <c r="B27" s="13">
        <v>89</v>
      </c>
      <c r="C27" s="13">
        <v>77</v>
      </c>
      <c r="D27" s="13">
        <v>149</v>
      </c>
      <c r="E27" s="13">
        <v>8</v>
      </c>
      <c r="F27" s="13">
        <v>-69</v>
      </c>
      <c r="G27" s="14">
        <v>-141</v>
      </c>
      <c r="H27" s="15">
        <v>8.9887640449438209</v>
      </c>
      <c r="I27" s="18">
        <v>10.38961038961039</v>
      </c>
      <c r="J27" s="17"/>
    </row>
    <row r="28" spans="1:10" ht="18" customHeight="1" x14ac:dyDescent="0.2">
      <c r="A28" s="12" t="s">
        <v>25</v>
      </c>
      <c r="B28" s="13">
        <v>2</v>
      </c>
      <c r="C28" s="13">
        <v>2</v>
      </c>
      <c r="D28" s="13">
        <v>0</v>
      </c>
      <c r="E28" s="13">
        <v>23</v>
      </c>
      <c r="F28" s="13">
        <v>21</v>
      </c>
      <c r="G28" s="14">
        <v>23</v>
      </c>
      <c r="H28" s="59" t="s">
        <v>65</v>
      </c>
      <c r="I28" s="60" t="s">
        <v>65</v>
      </c>
      <c r="J28" s="17"/>
    </row>
    <row r="29" spans="1:10" ht="18" customHeight="1" x14ac:dyDescent="0.2">
      <c r="A29" s="12" t="s">
        <v>26</v>
      </c>
      <c r="B29" s="13">
        <v>114</v>
      </c>
      <c r="C29" s="13">
        <v>72</v>
      </c>
      <c r="D29" s="13">
        <v>3</v>
      </c>
      <c r="E29" s="13">
        <v>4</v>
      </c>
      <c r="F29" s="13">
        <v>-68</v>
      </c>
      <c r="G29" s="14">
        <v>1</v>
      </c>
      <c r="H29" s="15">
        <v>3.5087719298245612</v>
      </c>
      <c r="I29" s="18">
        <v>5.5555555555555554</v>
      </c>
      <c r="J29" s="17"/>
    </row>
    <row r="30" spans="1:10" ht="18" customHeight="1" x14ac:dyDescent="0.2">
      <c r="A30" s="12" t="s">
        <v>27</v>
      </c>
      <c r="B30" s="13">
        <v>49</v>
      </c>
      <c r="C30" s="13">
        <v>36</v>
      </c>
      <c r="D30" s="13">
        <v>83</v>
      </c>
      <c r="E30" s="13">
        <v>126</v>
      </c>
      <c r="F30" s="13">
        <v>90</v>
      </c>
      <c r="G30" s="14">
        <v>43</v>
      </c>
      <c r="H30" s="59" t="s">
        <v>65</v>
      </c>
      <c r="I30" s="60" t="s">
        <v>65</v>
      </c>
      <c r="J30" s="17"/>
    </row>
    <row r="31" spans="1:10" ht="18" customHeight="1" x14ac:dyDescent="0.2">
      <c r="A31" s="12" t="s">
        <v>28</v>
      </c>
      <c r="B31" s="13">
        <v>94</v>
      </c>
      <c r="C31" s="13">
        <v>32</v>
      </c>
      <c r="D31" s="13">
        <v>112</v>
      </c>
      <c r="E31" s="13">
        <v>406</v>
      </c>
      <c r="F31" s="13">
        <v>374</v>
      </c>
      <c r="G31" s="14">
        <v>294</v>
      </c>
      <c r="H31" s="15">
        <v>431.91489361702128</v>
      </c>
      <c r="I31" s="60" t="s">
        <v>65</v>
      </c>
      <c r="J31" s="17"/>
    </row>
    <row r="32" spans="1:10" ht="18" customHeight="1" x14ac:dyDescent="0.2">
      <c r="A32" s="12" t="s">
        <v>29</v>
      </c>
      <c r="B32" s="13">
        <v>86</v>
      </c>
      <c r="C32" s="13">
        <v>72</v>
      </c>
      <c r="D32" s="13">
        <v>202</v>
      </c>
      <c r="E32" s="13">
        <v>82</v>
      </c>
      <c r="F32" s="13">
        <v>10</v>
      </c>
      <c r="G32" s="14">
        <v>-120</v>
      </c>
      <c r="H32" s="15">
        <v>95.348837209302332</v>
      </c>
      <c r="I32" s="18">
        <v>113.88888888888889</v>
      </c>
      <c r="J32" s="17"/>
    </row>
    <row r="33" spans="1:10" ht="18" customHeight="1" x14ac:dyDescent="0.2">
      <c r="A33" s="12" t="s">
        <v>30</v>
      </c>
      <c r="B33" s="13">
        <v>2</v>
      </c>
      <c r="C33" s="13">
        <v>2</v>
      </c>
      <c r="D33" s="13">
        <v>0</v>
      </c>
      <c r="E33" s="13">
        <v>715</v>
      </c>
      <c r="F33" s="13">
        <v>713</v>
      </c>
      <c r="G33" s="14">
        <v>715</v>
      </c>
      <c r="H33" s="59" t="s">
        <v>65</v>
      </c>
      <c r="I33" s="60" t="s">
        <v>65</v>
      </c>
      <c r="J33" s="17"/>
    </row>
    <row r="34" spans="1:10" ht="18" customHeight="1" x14ac:dyDescent="0.2">
      <c r="A34" s="12" t="s">
        <v>31</v>
      </c>
      <c r="B34" s="13">
        <v>19</v>
      </c>
      <c r="C34" s="13">
        <v>5</v>
      </c>
      <c r="D34" s="13">
        <v>10</v>
      </c>
      <c r="E34" s="13">
        <v>0</v>
      </c>
      <c r="F34" s="13">
        <v>-5</v>
      </c>
      <c r="G34" s="14">
        <v>-10</v>
      </c>
      <c r="H34" s="15">
        <v>0</v>
      </c>
      <c r="I34" s="18">
        <v>0</v>
      </c>
      <c r="J34" s="17"/>
    </row>
    <row r="35" spans="1:10" ht="18" customHeight="1" x14ac:dyDescent="0.2">
      <c r="A35" s="12" t="s">
        <v>32</v>
      </c>
      <c r="B35" s="13">
        <v>22</v>
      </c>
      <c r="C35" s="13">
        <v>21</v>
      </c>
      <c r="D35" s="13">
        <v>46</v>
      </c>
      <c r="E35" s="13">
        <v>61</v>
      </c>
      <c r="F35" s="13">
        <v>40</v>
      </c>
      <c r="G35" s="14">
        <v>15</v>
      </c>
      <c r="H35" s="59" t="s">
        <v>65</v>
      </c>
      <c r="I35" s="60" t="s">
        <v>65</v>
      </c>
      <c r="J35" s="17"/>
    </row>
    <row r="36" spans="1:10" ht="18" customHeight="1" x14ac:dyDescent="0.2">
      <c r="A36" s="12" t="s">
        <v>33</v>
      </c>
      <c r="B36" s="13">
        <v>17</v>
      </c>
      <c r="C36" s="13">
        <v>11</v>
      </c>
      <c r="D36" s="13">
        <v>29</v>
      </c>
      <c r="E36" s="13">
        <v>3</v>
      </c>
      <c r="F36" s="13">
        <v>-8</v>
      </c>
      <c r="G36" s="14">
        <v>-26</v>
      </c>
      <c r="H36" s="15">
        <v>17.647058823529413</v>
      </c>
      <c r="I36" s="18">
        <v>27.27272727272727</v>
      </c>
      <c r="J36" s="17"/>
    </row>
    <row r="37" spans="1:10" ht="18" customHeight="1" x14ac:dyDescent="0.2">
      <c r="A37" s="12" t="s">
        <v>34</v>
      </c>
      <c r="B37" s="13">
        <v>14</v>
      </c>
      <c r="C37" s="13">
        <v>11</v>
      </c>
      <c r="D37" s="13">
        <v>34</v>
      </c>
      <c r="E37" s="13">
        <v>41</v>
      </c>
      <c r="F37" s="13">
        <v>30</v>
      </c>
      <c r="G37" s="14">
        <v>7</v>
      </c>
      <c r="H37" s="59" t="s">
        <v>65</v>
      </c>
      <c r="I37" s="60" t="s">
        <v>65</v>
      </c>
      <c r="J37" s="17"/>
    </row>
    <row r="38" spans="1:10" ht="18" customHeight="1" x14ac:dyDescent="0.2">
      <c r="A38" s="12" t="s">
        <v>35</v>
      </c>
      <c r="B38" s="13">
        <v>120</v>
      </c>
      <c r="C38" s="13">
        <v>96</v>
      </c>
      <c r="D38" s="13">
        <v>215</v>
      </c>
      <c r="E38" s="13">
        <v>314</v>
      </c>
      <c r="F38" s="13">
        <v>218</v>
      </c>
      <c r="G38" s="14">
        <v>99</v>
      </c>
      <c r="H38" s="15">
        <v>261.66666666666669</v>
      </c>
      <c r="I38" s="60" t="s">
        <v>65</v>
      </c>
      <c r="J38" s="17"/>
    </row>
    <row r="39" spans="1:10" ht="18" customHeight="1" x14ac:dyDescent="0.2">
      <c r="A39" s="12" t="s">
        <v>36</v>
      </c>
      <c r="B39" s="13">
        <v>2</v>
      </c>
      <c r="C39" s="13">
        <v>2</v>
      </c>
      <c r="D39" s="13">
        <v>0</v>
      </c>
      <c r="E39" s="13">
        <v>67</v>
      </c>
      <c r="F39" s="13">
        <v>65</v>
      </c>
      <c r="G39" s="14">
        <v>67</v>
      </c>
      <c r="H39" s="59" t="s">
        <v>65</v>
      </c>
      <c r="I39" s="60" t="s">
        <v>65</v>
      </c>
      <c r="J39" s="17"/>
    </row>
    <row r="40" spans="1:10" ht="18" customHeight="1" x14ac:dyDescent="0.2">
      <c r="A40" s="12" t="s">
        <v>59</v>
      </c>
      <c r="B40" s="13">
        <v>2</v>
      </c>
      <c r="C40" s="13">
        <v>2</v>
      </c>
      <c r="D40" s="13">
        <v>0</v>
      </c>
      <c r="E40" s="13">
        <v>7</v>
      </c>
      <c r="F40" s="13">
        <v>5</v>
      </c>
      <c r="G40" s="14">
        <v>7</v>
      </c>
      <c r="H40" s="59" t="s">
        <v>65</v>
      </c>
      <c r="I40" s="60" t="s">
        <v>65</v>
      </c>
      <c r="J40" s="17"/>
    </row>
    <row r="41" spans="1:10" ht="18" customHeight="1" x14ac:dyDescent="0.2">
      <c r="A41" s="12" t="s">
        <v>38</v>
      </c>
      <c r="B41" s="13">
        <v>4</v>
      </c>
      <c r="C41" s="13">
        <v>4</v>
      </c>
      <c r="D41" s="13">
        <v>5</v>
      </c>
      <c r="E41" s="13">
        <v>51</v>
      </c>
      <c r="F41" s="13">
        <v>47</v>
      </c>
      <c r="G41" s="14">
        <v>46</v>
      </c>
      <c r="H41" s="59" t="s">
        <v>65</v>
      </c>
      <c r="I41" s="60" t="s">
        <v>65</v>
      </c>
      <c r="J41" s="17"/>
    </row>
    <row r="42" spans="1:10" ht="18" customHeight="1" x14ac:dyDescent="0.2">
      <c r="A42" s="12" t="s">
        <v>39</v>
      </c>
      <c r="B42" s="13">
        <v>6</v>
      </c>
      <c r="C42" s="13">
        <v>5</v>
      </c>
      <c r="D42" s="13">
        <v>10</v>
      </c>
      <c r="E42" s="13">
        <v>148</v>
      </c>
      <c r="F42" s="13">
        <v>143</v>
      </c>
      <c r="G42" s="14">
        <v>138</v>
      </c>
      <c r="H42" s="59" t="s">
        <v>65</v>
      </c>
      <c r="I42" s="60" t="s">
        <v>65</v>
      </c>
      <c r="J42" s="17"/>
    </row>
    <row r="43" spans="1:10" ht="18" customHeight="1" x14ac:dyDescent="0.2">
      <c r="A43" s="12" t="s">
        <v>40</v>
      </c>
      <c r="B43" s="13">
        <v>2</v>
      </c>
      <c r="C43" s="13">
        <v>2</v>
      </c>
      <c r="D43" s="13">
        <v>0</v>
      </c>
      <c r="E43" s="13">
        <v>2</v>
      </c>
      <c r="F43" s="13">
        <v>0</v>
      </c>
      <c r="G43" s="14">
        <v>2</v>
      </c>
      <c r="H43" s="15">
        <v>100</v>
      </c>
      <c r="I43" s="18">
        <v>100</v>
      </c>
      <c r="J43" s="17"/>
    </row>
    <row r="44" spans="1:10" ht="18" customHeight="1" x14ac:dyDescent="0.2">
      <c r="A44" s="12" t="s">
        <v>41</v>
      </c>
      <c r="B44" s="13">
        <v>36</v>
      </c>
      <c r="C44" s="13">
        <v>24</v>
      </c>
      <c r="D44" s="13">
        <v>0</v>
      </c>
      <c r="E44" s="13">
        <v>88</v>
      </c>
      <c r="F44" s="13">
        <v>64</v>
      </c>
      <c r="G44" s="14">
        <v>88</v>
      </c>
      <c r="H44" s="59" t="s">
        <v>65</v>
      </c>
      <c r="I44" s="60" t="s">
        <v>65</v>
      </c>
      <c r="J44" s="17"/>
    </row>
    <row r="45" spans="1:10" ht="18" customHeight="1" x14ac:dyDescent="0.2">
      <c r="A45" s="12" t="s">
        <v>42</v>
      </c>
      <c r="B45" s="13">
        <v>312</v>
      </c>
      <c r="C45" s="13">
        <v>282</v>
      </c>
      <c r="D45" s="13">
        <v>683</v>
      </c>
      <c r="E45" s="13">
        <v>80</v>
      </c>
      <c r="F45" s="13">
        <v>-202</v>
      </c>
      <c r="G45" s="14">
        <v>-603</v>
      </c>
      <c r="H45" s="15">
        <v>25.641025641025639</v>
      </c>
      <c r="I45" s="18">
        <v>28.368794326241137</v>
      </c>
      <c r="J45" s="17"/>
    </row>
    <row r="46" spans="1:10" ht="18" customHeight="1" x14ac:dyDescent="0.2">
      <c r="A46" s="12" t="s">
        <v>43</v>
      </c>
      <c r="B46" s="13">
        <v>30</v>
      </c>
      <c r="C46" s="13">
        <v>29</v>
      </c>
      <c r="D46" s="13">
        <v>77</v>
      </c>
      <c r="E46" s="13">
        <v>71</v>
      </c>
      <c r="F46" s="13">
        <v>42</v>
      </c>
      <c r="G46" s="14">
        <v>-6</v>
      </c>
      <c r="H46" s="59" t="s">
        <v>65</v>
      </c>
      <c r="I46" s="60" t="s">
        <v>65</v>
      </c>
      <c r="J46" s="17"/>
    </row>
    <row r="47" spans="1:10" ht="18" customHeight="1" x14ac:dyDescent="0.2">
      <c r="A47" s="12" t="s">
        <v>44</v>
      </c>
      <c r="B47" s="13">
        <v>9</v>
      </c>
      <c r="C47" s="13">
        <v>8</v>
      </c>
      <c r="D47" s="13">
        <v>27</v>
      </c>
      <c r="E47" s="13">
        <v>2</v>
      </c>
      <c r="F47" s="13">
        <v>-6</v>
      </c>
      <c r="G47" s="14">
        <v>-25</v>
      </c>
      <c r="H47" s="15">
        <v>22.222222222222221</v>
      </c>
      <c r="I47" s="18">
        <v>25</v>
      </c>
      <c r="J47" s="17"/>
    </row>
    <row r="48" spans="1:10" ht="18" customHeight="1" x14ac:dyDescent="0.2">
      <c r="A48" s="12" t="s">
        <v>45</v>
      </c>
      <c r="B48" s="13">
        <v>38</v>
      </c>
      <c r="C48" s="13">
        <v>26</v>
      </c>
      <c r="D48" s="13">
        <v>0</v>
      </c>
      <c r="E48" s="13">
        <v>40</v>
      </c>
      <c r="F48" s="13">
        <v>14</v>
      </c>
      <c r="G48" s="14">
        <v>40</v>
      </c>
      <c r="H48" s="15">
        <v>105.26315789473684</v>
      </c>
      <c r="I48" s="18">
        <v>153.84615384615387</v>
      </c>
      <c r="J48" s="17"/>
    </row>
    <row r="49" spans="1:10" ht="18" customHeight="1" x14ac:dyDescent="0.2">
      <c r="A49" s="12" t="s">
        <v>46</v>
      </c>
      <c r="B49" s="13">
        <v>2</v>
      </c>
      <c r="C49" s="13">
        <v>2</v>
      </c>
      <c r="D49" s="13">
        <v>0</v>
      </c>
      <c r="E49" s="13">
        <v>0</v>
      </c>
      <c r="F49" s="13">
        <v>-2</v>
      </c>
      <c r="G49" s="14">
        <v>0</v>
      </c>
      <c r="H49" s="15">
        <v>0</v>
      </c>
      <c r="I49" s="62">
        <v>0</v>
      </c>
      <c r="J49" s="17"/>
    </row>
    <row r="50" spans="1:10" ht="18" customHeight="1" x14ac:dyDescent="0.2">
      <c r="A50" s="19" t="s">
        <v>47</v>
      </c>
      <c r="B50" s="20">
        <v>2349</v>
      </c>
      <c r="C50" s="20">
        <v>1671</v>
      </c>
      <c r="D50" s="20">
        <v>3255</v>
      </c>
      <c r="E50" s="20">
        <v>4230</v>
      </c>
      <c r="F50" s="20">
        <v>2559</v>
      </c>
      <c r="G50" s="21">
        <v>975</v>
      </c>
      <c r="H50" s="22">
        <v>180.07662835249045</v>
      </c>
      <c r="I50" s="71" t="s">
        <v>65</v>
      </c>
      <c r="J50" s="17"/>
    </row>
    <row r="51" spans="1:10" ht="18" customHeight="1" x14ac:dyDescent="0.2">
      <c r="A51" s="19" t="s">
        <v>60</v>
      </c>
      <c r="B51" s="23">
        <v>38724</v>
      </c>
      <c r="C51" s="23">
        <v>25441</v>
      </c>
      <c r="D51" s="23">
        <v>20094</v>
      </c>
      <c r="E51" s="23">
        <v>18295</v>
      </c>
      <c r="F51" s="20">
        <v>-7146</v>
      </c>
      <c r="G51" s="21">
        <v>-1799</v>
      </c>
      <c r="H51" s="22">
        <v>47.244602830286127</v>
      </c>
      <c r="I51" s="22">
        <v>71.911481466923462</v>
      </c>
      <c r="J51" s="17"/>
    </row>
    <row r="52" spans="1:10" ht="18" customHeight="1" x14ac:dyDescent="0.2">
      <c r="A52" s="19" t="s">
        <v>61</v>
      </c>
      <c r="B52" s="23">
        <v>41073</v>
      </c>
      <c r="C52" s="23">
        <v>27112</v>
      </c>
      <c r="D52" s="23">
        <v>23349</v>
      </c>
      <c r="E52" s="23">
        <v>22525</v>
      </c>
      <c r="F52" s="23">
        <v>-4587</v>
      </c>
      <c r="G52" s="21">
        <v>-824</v>
      </c>
      <c r="H52" s="24">
        <v>54.841379981983295</v>
      </c>
      <c r="I52" s="22">
        <v>83.081292416642071</v>
      </c>
      <c r="J52" s="17"/>
    </row>
    <row r="53" spans="1:10" ht="18" customHeight="1" x14ac:dyDescent="0.2"/>
    <row r="54" spans="1:10" ht="18" customHeight="1" x14ac:dyDescent="0.2">
      <c r="C54" s="25"/>
    </row>
    <row r="55" spans="1:10" ht="15" customHeight="1" x14ac:dyDescent="0.2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5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topLeftCell="A26" workbookViewId="0">
      <selection activeCell="K14" sqref="K14"/>
    </sheetView>
  </sheetViews>
  <sheetFormatPr defaultRowHeight="18" customHeight="1" x14ac:dyDescent="0.2"/>
  <cols>
    <col min="1" max="1" width="26.42578125" style="29" customWidth="1"/>
    <col min="2" max="2" width="13.140625" style="29" customWidth="1"/>
    <col min="3" max="3" width="15.28515625" style="29" customWidth="1"/>
    <col min="4" max="4" width="11.7109375" style="29" customWidth="1"/>
    <col min="5" max="5" width="13" style="29" customWidth="1"/>
    <col min="6" max="7" width="8.85546875" style="29" customWidth="1"/>
    <col min="8" max="10" width="9.42578125" style="29" customWidth="1"/>
    <col min="11" max="16384" width="9.140625" style="29"/>
  </cols>
  <sheetData>
    <row r="3" spans="1:10" ht="18" customHeight="1" x14ac:dyDescent="0.2">
      <c r="A3" s="26" t="s">
        <v>62</v>
      </c>
      <c r="B3" s="69"/>
      <c r="C3" s="69"/>
      <c r="D3" s="69"/>
      <c r="E3" s="69"/>
      <c r="F3" s="69"/>
      <c r="G3" s="27"/>
      <c r="H3" s="69"/>
      <c r="I3" s="28"/>
    </row>
    <row r="4" spans="1:10" ht="18" customHeight="1" x14ac:dyDescent="0.2">
      <c r="A4" s="4" t="s">
        <v>72</v>
      </c>
      <c r="B4" s="69"/>
      <c r="C4" s="69"/>
      <c r="D4" s="69"/>
      <c r="E4" s="69"/>
      <c r="F4" s="69"/>
      <c r="G4" s="27"/>
      <c r="H4" s="69"/>
      <c r="I4" s="28"/>
    </row>
    <row r="5" spans="1:10" ht="18" customHeight="1" x14ac:dyDescent="0.2">
      <c r="A5" s="69"/>
      <c r="B5" s="69"/>
      <c r="C5" s="69"/>
      <c r="D5" s="69"/>
      <c r="E5" s="69"/>
      <c r="F5" s="69"/>
      <c r="G5" s="27"/>
      <c r="H5" s="69"/>
      <c r="I5" s="28"/>
    </row>
    <row r="6" spans="1:10" ht="18" customHeight="1" x14ac:dyDescent="0.25">
      <c r="A6" s="30"/>
      <c r="B6" s="30"/>
      <c r="C6" s="30"/>
      <c r="D6" s="30"/>
      <c r="E6" s="30"/>
      <c r="F6" s="31"/>
      <c r="G6" s="32"/>
      <c r="H6" s="33"/>
      <c r="I6" s="28"/>
      <c r="J6" s="34" t="s">
        <v>1</v>
      </c>
    </row>
    <row r="7" spans="1:10" ht="18.75" customHeight="1" x14ac:dyDescent="0.2">
      <c r="A7" s="245" t="s">
        <v>2</v>
      </c>
      <c r="B7" s="248" t="s">
        <v>54</v>
      </c>
      <c r="C7" s="248" t="s">
        <v>70</v>
      </c>
      <c r="D7" s="251" t="s">
        <v>73</v>
      </c>
      <c r="E7" s="252"/>
      <c r="F7" s="255" t="s">
        <v>4</v>
      </c>
      <c r="G7" s="256"/>
      <c r="H7" s="240" t="s">
        <v>5</v>
      </c>
      <c r="I7" s="240" t="s">
        <v>6</v>
      </c>
      <c r="J7" s="243" t="s">
        <v>7</v>
      </c>
    </row>
    <row r="8" spans="1:10" ht="18.75" customHeight="1" x14ac:dyDescent="0.2">
      <c r="A8" s="246"/>
      <c r="B8" s="249"/>
      <c r="C8" s="249"/>
      <c r="D8" s="253"/>
      <c r="E8" s="254"/>
      <c r="F8" s="240" t="s">
        <v>8</v>
      </c>
      <c r="G8" s="240" t="s">
        <v>9</v>
      </c>
      <c r="H8" s="241"/>
      <c r="I8" s="241"/>
      <c r="J8" s="243"/>
    </row>
    <row r="9" spans="1:10" ht="18.75" customHeight="1" x14ac:dyDescent="0.2">
      <c r="A9" s="247"/>
      <c r="B9" s="250"/>
      <c r="C9" s="250"/>
      <c r="D9" s="35">
        <v>2011</v>
      </c>
      <c r="E9" s="35">
        <v>2012</v>
      </c>
      <c r="F9" s="242"/>
      <c r="G9" s="242"/>
      <c r="H9" s="242"/>
      <c r="I9" s="242"/>
      <c r="J9" s="243"/>
    </row>
    <row r="10" spans="1:10" ht="18" customHeight="1" x14ac:dyDescent="0.2">
      <c r="A10" s="36" t="s">
        <v>10</v>
      </c>
      <c r="B10" s="37">
        <v>1</v>
      </c>
      <c r="C10" s="37">
        <v>2</v>
      </c>
      <c r="D10" s="37">
        <v>3</v>
      </c>
      <c r="E10" s="37">
        <v>4</v>
      </c>
      <c r="F10" s="38">
        <v>5</v>
      </c>
      <c r="G10" s="39">
        <v>6</v>
      </c>
      <c r="H10" s="37">
        <v>7</v>
      </c>
      <c r="I10" s="40">
        <v>8</v>
      </c>
      <c r="J10" s="40">
        <v>9</v>
      </c>
    </row>
    <row r="11" spans="1:10" ht="18" customHeight="1" x14ac:dyDescent="0.2">
      <c r="A11" s="41" t="s">
        <v>11</v>
      </c>
      <c r="B11" s="42">
        <v>2594</v>
      </c>
      <c r="C11" s="43">
        <v>1674</v>
      </c>
      <c r="D11" s="42">
        <v>1442</v>
      </c>
      <c r="E11" s="44">
        <v>1441</v>
      </c>
      <c r="F11" s="13">
        <f t="shared" ref="F11:F46" si="0">+E11-C11</f>
        <v>-233</v>
      </c>
      <c r="G11" s="14">
        <f t="shared" ref="G11:G46" si="1">+E11-D11</f>
        <v>-1</v>
      </c>
      <c r="H11" s="15">
        <f t="shared" ref="H11:H49" si="2">+E11/B11*100</f>
        <v>55.551272166538169</v>
      </c>
      <c r="I11" s="15">
        <f t="shared" ref="I11:I49" si="3">+E11/C11*100</f>
        <v>86.081242532855441</v>
      </c>
      <c r="J11" s="16">
        <f t="shared" ref="J11:J51" si="4">+E11/D11*100</f>
        <v>99.930651872399451</v>
      </c>
    </row>
    <row r="12" spans="1:10" ht="18" customHeight="1" x14ac:dyDescent="0.2">
      <c r="A12" s="41" t="s">
        <v>12</v>
      </c>
      <c r="B12" s="42">
        <v>559</v>
      </c>
      <c r="C12" s="43">
        <v>381</v>
      </c>
      <c r="D12" s="42">
        <v>330</v>
      </c>
      <c r="E12" s="45">
        <v>443</v>
      </c>
      <c r="F12" s="13">
        <f t="shared" si="0"/>
        <v>62</v>
      </c>
      <c r="G12" s="14">
        <f t="shared" si="1"/>
        <v>113</v>
      </c>
      <c r="H12" s="15">
        <f t="shared" si="2"/>
        <v>79.248658318425754</v>
      </c>
      <c r="I12" s="15">
        <f t="shared" si="3"/>
        <v>116.2729658792651</v>
      </c>
      <c r="J12" s="18">
        <f t="shared" si="4"/>
        <v>134.24242424242425</v>
      </c>
    </row>
    <row r="13" spans="1:10" ht="18" customHeight="1" x14ac:dyDescent="0.2">
      <c r="A13" s="41" t="s">
        <v>13</v>
      </c>
      <c r="B13" s="42">
        <v>253</v>
      </c>
      <c r="C13" s="43">
        <v>203</v>
      </c>
      <c r="D13" s="42">
        <v>173</v>
      </c>
      <c r="E13" s="45">
        <v>136</v>
      </c>
      <c r="F13" s="13">
        <f t="shared" si="0"/>
        <v>-67</v>
      </c>
      <c r="G13" s="14">
        <f t="shared" si="1"/>
        <v>-37</v>
      </c>
      <c r="H13" s="15">
        <f t="shared" si="2"/>
        <v>53.754940711462453</v>
      </c>
      <c r="I13" s="15">
        <f t="shared" si="3"/>
        <v>66.995073891625609</v>
      </c>
      <c r="J13" s="18">
        <f t="shared" si="4"/>
        <v>78.612716763005778</v>
      </c>
    </row>
    <row r="14" spans="1:10" ht="18" customHeight="1" x14ac:dyDescent="0.2">
      <c r="A14" s="41" t="s">
        <v>14</v>
      </c>
      <c r="B14" s="42">
        <v>439</v>
      </c>
      <c r="C14" s="43">
        <v>311</v>
      </c>
      <c r="D14" s="42">
        <v>274</v>
      </c>
      <c r="E14" s="45">
        <v>310</v>
      </c>
      <c r="F14" s="13">
        <f t="shared" si="0"/>
        <v>-1</v>
      </c>
      <c r="G14" s="14">
        <f t="shared" si="1"/>
        <v>36</v>
      </c>
      <c r="H14" s="15">
        <f t="shared" si="2"/>
        <v>70.615034168564918</v>
      </c>
      <c r="I14" s="15">
        <f t="shared" si="3"/>
        <v>99.678456591639872</v>
      </c>
      <c r="J14" s="18">
        <f t="shared" si="4"/>
        <v>113.13868613138686</v>
      </c>
    </row>
    <row r="15" spans="1:10" ht="18" customHeight="1" x14ac:dyDescent="0.2">
      <c r="A15" s="41" t="s">
        <v>15</v>
      </c>
      <c r="B15" s="42">
        <v>320</v>
      </c>
      <c r="C15" s="43">
        <v>208</v>
      </c>
      <c r="D15" s="42">
        <v>187</v>
      </c>
      <c r="E15" s="45">
        <v>255</v>
      </c>
      <c r="F15" s="13">
        <f t="shared" si="0"/>
        <v>47</v>
      </c>
      <c r="G15" s="14">
        <f t="shared" si="1"/>
        <v>68</v>
      </c>
      <c r="H15" s="15">
        <f t="shared" si="2"/>
        <v>79.6875</v>
      </c>
      <c r="I15" s="15">
        <f t="shared" si="3"/>
        <v>122.59615384615385</v>
      </c>
      <c r="J15" s="18">
        <f t="shared" si="4"/>
        <v>136.36363636363635</v>
      </c>
    </row>
    <row r="16" spans="1:10" ht="18" customHeight="1" x14ac:dyDescent="0.2">
      <c r="A16" s="41" t="s">
        <v>16</v>
      </c>
      <c r="B16" s="42">
        <v>482</v>
      </c>
      <c r="C16" s="43">
        <v>318</v>
      </c>
      <c r="D16" s="42">
        <v>281</v>
      </c>
      <c r="E16" s="45">
        <v>375</v>
      </c>
      <c r="F16" s="13">
        <f t="shared" si="0"/>
        <v>57</v>
      </c>
      <c r="G16" s="14">
        <f t="shared" si="1"/>
        <v>94</v>
      </c>
      <c r="H16" s="15">
        <f t="shared" si="2"/>
        <v>77.800829875518673</v>
      </c>
      <c r="I16" s="15">
        <f t="shared" si="3"/>
        <v>117.9245283018868</v>
      </c>
      <c r="J16" s="18">
        <f t="shared" si="4"/>
        <v>133.45195729537366</v>
      </c>
    </row>
    <row r="17" spans="1:10" ht="18" customHeight="1" x14ac:dyDescent="0.2">
      <c r="A17" s="41" t="s">
        <v>17</v>
      </c>
      <c r="B17" s="42">
        <v>691</v>
      </c>
      <c r="C17" s="43">
        <v>486</v>
      </c>
      <c r="D17" s="42">
        <v>438</v>
      </c>
      <c r="E17" s="45">
        <v>419</v>
      </c>
      <c r="F17" s="13">
        <f t="shared" si="0"/>
        <v>-67</v>
      </c>
      <c r="G17" s="14">
        <f t="shared" si="1"/>
        <v>-19</v>
      </c>
      <c r="H17" s="15">
        <f t="shared" si="2"/>
        <v>60.636758321273518</v>
      </c>
      <c r="I17" s="15">
        <f t="shared" si="3"/>
        <v>86.21399176954732</v>
      </c>
      <c r="J17" s="18">
        <f t="shared" si="4"/>
        <v>95.662100456621005</v>
      </c>
    </row>
    <row r="18" spans="1:10" ht="18" customHeight="1" x14ac:dyDescent="0.2">
      <c r="A18" s="41" t="s">
        <v>18</v>
      </c>
      <c r="B18" s="42">
        <v>2057</v>
      </c>
      <c r="C18" s="43">
        <v>1442</v>
      </c>
      <c r="D18" s="42">
        <v>1281</v>
      </c>
      <c r="E18" s="45">
        <v>1135</v>
      </c>
      <c r="F18" s="13">
        <f t="shared" si="0"/>
        <v>-307</v>
      </c>
      <c r="G18" s="14">
        <f t="shared" si="1"/>
        <v>-146</v>
      </c>
      <c r="H18" s="15">
        <f t="shared" si="2"/>
        <v>55.177442877977633</v>
      </c>
      <c r="I18" s="15">
        <f t="shared" si="3"/>
        <v>78.710124826629681</v>
      </c>
      <c r="J18" s="18">
        <f t="shared" si="4"/>
        <v>88.602654176424664</v>
      </c>
    </row>
    <row r="19" spans="1:10" ht="18" customHeight="1" x14ac:dyDescent="0.2">
      <c r="A19" s="41" t="s">
        <v>19</v>
      </c>
      <c r="B19" s="42">
        <v>490</v>
      </c>
      <c r="C19" s="43">
        <v>300</v>
      </c>
      <c r="D19" s="42">
        <v>279</v>
      </c>
      <c r="E19" s="45">
        <v>256</v>
      </c>
      <c r="F19" s="13">
        <f t="shared" si="0"/>
        <v>-44</v>
      </c>
      <c r="G19" s="14">
        <f t="shared" si="1"/>
        <v>-23</v>
      </c>
      <c r="H19" s="15">
        <f t="shared" si="2"/>
        <v>52.244897959183675</v>
      </c>
      <c r="I19" s="15">
        <f t="shared" si="3"/>
        <v>85.333333333333343</v>
      </c>
      <c r="J19" s="18">
        <f t="shared" si="4"/>
        <v>91.756272401433691</v>
      </c>
    </row>
    <row r="20" spans="1:10" ht="18" customHeight="1" x14ac:dyDescent="0.2">
      <c r="A20" s="41" t="s">
        <v>20</v>
      </c>
      <c r="B20" s="42">
        <v>113</v>
      </c>
      <c r="C20" s="43">
        <v>82</v>
      </c>
      <c r="D20" s="42">
        <v>68</v>
      </c>
      <c r="E20" s="45">
        <v>106</v>
      </c>
      <c r="F20" s="13">
        <f t="shared" si="0"/>
        <v>24</v>
      </c>
      <c r="G20" s="14">
        <f t="shared" si="1"/>
        <v>38</v>
      </c>
      <c r="H20" s="15">
        <f t="shared" si="2"/>
        <v>93.805309734513273</v>
      </c>
      <c r="I20" s="15">
        <f t="shared" si="3"/>
        <v>129.26829268292684</v>
      </c>
      <c r="J20" s="18">
        <f t="shared" si="4"/>
        <v>155.88235294117646</v>
      </c>
    </row>
    <row r="21" spans="1:10" ht="18" customHeight="1" x14ac:dyDescent="0.2">
      <c r="A21" s="41" t="s">
        <v>21</v>
      </c>
      <c r="B21" s="42">
        <v>289</v>
      </c>
      <c r="C21" s="43">
        <v>211</v>
      </c>
      <c r="D21" s="42">
        <v>183</v>
      </c>
      <c r="E21" s="45">
        <v>231</v>
      </c>
      <c r="F21" s="13">
        <f t="shared" si="0"/>
        <v>20</v>
      </c>
      <c r="G21" s="14">
        <f t="shared" si="1"/>
        <v>48</v>
      </c>
      <c r="H21" s="15">
        <f t="shared" si="2"/>
        <v>79.930795847750872</v>
      </c>
      <c r="I21" s="15">
        <f t="shared" si="3"/>
        <v>109.478672985782</v>
      </c>
      <c r="J21" s="18">
        <f t="shared" si="4"/>
        <v>126.22950819672131</v>
      </c>
    </row>
    <row r="22" spans="1:10" ht="18" customHeight="1" x14ac:dyDescent="0.2">
      <c r="A22" s="41" t="s">
        <v>22</v>
      </c>
      <c r="B22" s="42">
        <v>140</v>
      </c>
      <c r="C22" s="43">
        <v>88</v>
      </c>
      <c r="D22" s="42">
        <v>76</v>
      </c>
      <c r="E22" s="45">
        <v>80</v>
      </c>
      <c r="F22" s="13">
        <f t="shared" si="0"/>
        <v>-8</v>
      </c>
      <c r="G22" s="14">
        <f t="shared" si="1"/>
        <v>4</v>
      </c>
      <c r="H22" s="15">
        <f t="shared" si="2"/>
        <v>57.142857142857139</v>
      </c>
      <c r="I22" s="15">
        <f t="shared" si="3"/>
        <v>90.909090909090907</v>
      </c>
      <c r="J22" s="18">
        <f t="shared" si="4"/>
        <v>105.26315789473684</v>
      </c>
    </row>
    <row r="23" spans="1:10" ht="18" customHeight="1" x14ac:dyDescent="0.2">
      <c r="A23" s="41" t="s">
        <v>23</v>
      </c>
      <c r="B23" s="42">
        <v>528</v>
      </c>
      <c r="C23" s="43">
        <v>380</v>
      </c>
      <c r="D23" s="42">
        <v>337</v>
      </c>
      <c r="E23" s="45">
        <v>242</v>
      </c>
      <c r="F23" s="13">
        <f t="shared" si="0"/>
        <v>-138</v>
      </c>
      <c r="G23" s="14">
        <f t="shared" si="1"/>
        <v>-95</v>
      </c>
      <c r="H23" s="15">
        <f t="shared" si="2"/>
        <v>45.833333333333329</v>
      </c>
      <c r="I23" s="15">
        <f t="shared" si="3"/>
        <v>63.684210526315788</v>
      </c>
      <c r="J23" s="18">
        <f t="shared" si="4"/>
        <v>71.810089020771514</v>
      </c>
    </row>
    <row r="24" spans="1:10" ht="18" customHeight="1" x14ac:dyDescent="0.2">
      <c r="A24" s="41" t="s">
        <v>24</v>
      </c>
      <c r="B24" s="42">
        <v>850</v>
      </c>
      <c r="C24" s="43">
        <v>521</v>
      </c>
      <c r="D24" s="42">
        <v>464</v>
      </c>
      <c r="E24" s="45">
        <v>577</v>
      </c>
      <c r="F24" s="13">
        <f t="shared" si="0"/>
        <v>56</v>
      </c>
      <c r="G24" s="14">
        <f t="shared" si="1"/>
        <v>113</v>
      </c>
      <c r="H24" s="15">
        <f t="shared" si="2"/>
        <v>67.882352941176478</v>
      </c>
      <c r="I24" s="15">
        <f t="shared" si="3"/>
        <v>110.7485604606526</v>
      </c>
      <c r="J24" s="18">
        <f t="shared" si="4"/>
        <v>124.35344827586208</v>
      </c>
    </row>
    <row r="25" spans="1:10" ht="18" customHeight="1" x14ac:dyDescent="0.2">
      <c r="A25" s="41" t="s">
        <v>25</v>
      </c>
      <c r="B25" s="42">
        <v>216</v>
      </c>
      <c r="C25" s="43">
        <v>139</v>
      </c>
      <c r="D25" s="42">
        <v>123</v>
      </c>
      <c r="E25" s="45">
        <v>179</v>
      </c>
      <c r="F25" s="13">
        <f t="shared" si="0"/>
        <v>40</v>
      </c>
      <c r="G25" s="14">
        <f t="shared" si="1"/>
        <v>56</v>
      </c>
      <c r="H25" s="15">
        <f t="shared" si="2"/>
        <v>82.870370370370367</v>
      </c>
      <c r="I25" s="15">
        <f t="shared" si="3"/>
        <v>128.77697841726618</v>
      </c>
      <c r="J25" s="18">
        <f t="shared" si="4"/>
        <v>145.52845528455285</v>
      </c>
    </row>
    <row r="26" spans="1:10" ht="18" customHeight="1" x14ac:dyDescent="0.2">
      <c r="A26" s="41" t="s">
        <v>26</v>
      </c>
      <c r="B26" s="42">
        <v>291</v>
      </c>
      <c r="C26" s="43">
        <v>205</v>
      </c>
      <c r="D26" s="42">
        <v>179</v>
      </c>
      <c r="E26" s="45">
        <v>115</v>
      </c>
      <c r="F26" s="13">
        <f t="shared" si="0"/>
        <v>-90</v>
      </c>
      <c r="G26" s="14">
        <f t="shared" si="1"/>
        <v>-64</v>
      </c>
      <c r="H26" s="15">
        <f t="shared" si="2"/>
        <v>39.518900343642613</v>
      </c>
      <c r="I26" s="15">
        <f t="shared" si="3"/>
        <v>56.09756097560976</v>
      </c>
      <c r="J26" s="18">
        <f t="shared" si="4"/>
        <v>64.245810055865931</v>
      </c>
    </row>
    <row r="27" spans="1:10" ht="18" customHeight="1" x14ac:dyDescent="0.2">
      <c r="A27" s="41" t="s">
        <v>27</v>
      </c>
      <c r="B27" s="42">
        <v>465</v>
      </c>
      <c r="C27" s="43">
        <v>313</v>
      </c>
      <c r="D27" s="42">
        <v>275</v>
      </c>
      <c r="E27" s="45">
        <v>373</v>
      </c>
      <c r="F27" s="13">
        <f t="shared" si="0"/>
        <v>60</v>
      </c>
      <c r="G27" s="14">
        <f t="shared" si="1"/>
        <v>98</v>
      </c>
      <c r="H27" s="15">
        <f t="shared" si="2"/>
        <v>80.215053763440864</v>
      </c>
      <c r="I27" s="15">
        <f t="shared" si="3"/>
        <v>119.16932907348243</v>
      </c>
      <c r="J27" s="18">
        <f t="shared" si="4"/>
        <v>135.63636363636365</v>
      </c>
    </row>
    <row r="28" spans="1:10" ht="18" customHeight="1" x14ac:dyDescent="0.2">
      <c r="A28" s="41" t="s">
        <v>28</v>
      </c>
      <c r="B28" s="42">
        <v>393</v>
      </c>
      <c r="C28" s="43">
        <v>264</v>
      </c>
      <c r="D28" s="42">
        <v>233</v>
      </c>
      <c r="E28" s="45">
        <v>263</v>
      </c>
      <c r="F28" s="13">
        <f t="shared" si="0"/>
        <v>-1</v>
      </c>
      <c r="G28" s="14">
        <f t="shared" si="1"/>
        <v>30</v>
      </c>
      <c r="H28" s="15">
        <f t="shared" si="2"/>
        <v>66.921119592875328</v>
      </c>
      <c r="I28" s="15">
        <f t="shared" si="3"/>
        <v>99.621212121212125</v>
      </c>
      <c r="J28" s="18">
        <f t="shared" si="4"/>
        <v>112.87553648068669</v>
      </c>
    </row>
    <row r="29" spans="1:10" ht="18" customHeight="1" x14ac:dyDescent="0.2">
      <c r="A29" s="41" t="s">
        <v>29</v>
      </c>
      <c r="B29" s="42">
        <v>848</v>
      </c>
      <c r="C29" s="43">
        <v>627</v>
      </c>
      <c r="D29" s="42">
        <v>591</v>
      </c>
      <c r="E29" s="45">
        <v>722</v>
      </c>
      <c r="F29" s="13">
        <f t="shared" si="0"/>
        <v>95</v>
      </c>
      <c r="G29" s="14">
        <f t="shared" si="1"/>
        <v>131</v>
      </c>
      <c r="H29" s="15">
        <f t="shared" si="2"/>
        <v>85.141509433962256</v>
      </c>
      <c r="I29" s="15">
        <f t="shared" si="3"/>
        <v>115.15151515151516</v>
      </c>
      <c r="J29" s="18">
        <f t="shared" si="4"/>
        <v>122.16582064297801</v>
      </c>
    </row>
    <row r="30" spans="1:10" ht="18" customHeight="1" x14ac:dyDescent="0.2">
      <c r="A30" s="41" t="s">
        <v>30</v>
      </c>
      <c r="B30" s="42">
        <v>935</v>
      </c>
      <c r="C30" s="43">
        <v>609</v>
      </c>
      <c r="D30" s="42">
        <v>538</v>
      </c>
      <c r="E30" s="45">
        <v>503</v>
      </c>
      <c r="F30" s="13">
        <f t="shared" si="0"/>
        <v>-106</v>
      </c>
      <c r="G30" s="14">
        <f t="shared" si="1"/>
        <v>-35</v>
      </c>
      <c r="H30" s="15">
        <f t="shared" si="2"/>
        <v>53.796791443850267</v>
      </c>
      <c r="I30" s="15">
        <f t="shared" si="3"/>
        <v>82.594417077175692</v>
      </c>
      <c r="J30" s="18">
        <f t="shared" si="4"/>
        <v>93.494423791821561</v>
      </c>
    </row>
    <row r="31" spans="1:10" ht="18" customHeight="1" x14ac:dyDescent="0.2">
      <c r="A31" s="41" t="s">
        <v>31</v>
      </c>
      <c r="B31" s="42">
        <v>146</v>
      </c>
      <c r="C31" s="43">
        <v>105</v>
      </c>
      <c r="D31" s="42">
        <v>87</v>
      </c>
      <c r="E31" s="45">
        <v>58</v>
      </c>
      <c r="F31" s="13">
        <f t="shared" si="0"/>
        <v>-47</v>
      </c>
      <c r="G31" s="14">
        <f t="shared" si="1"/>
        <v>-29</v>
      </c>
      <c r="H31" s="15">
        <f t="shared" si="2"/>
        <v>39.726027397260275</v>
      </c>
      <c r="I31" s="15">
        <f t="shared" si="3"/>
        <v>55.238095238095241</v>
      </c>
      <c r="J31" s="18">
        <f t="shared" si="4"/>
        <v>66.666666666666657</v>
      </c>
    </row>
    <row r="32" spans="1:10" ht="18" customHeight="1" x14ac:dyDescent="0.2">
      <c r="A32" s="41" t="s">
        <v>32</v>
      </c>
      <c r="B32" s="42">
        <v>292</v>
      </c>
      <c r="C32" s="43">
        <v>221</v>
      </c>
      <c r="D32" s="42">
        <v>208</v>
      </c>
      <c r="E32" s="45">
        <v>340</v>
      </c>
      <c r="F32" s="13">
        <f t="shared" si="0"/>
        <v>119</v>
      </c>
      <c r="G32" s="14">
        <f t="shared" si="1"/>
        <v>132</v>
      </c>
      <c r="H32" s="15">
        <f t="shared" si="2"/>
        <v>116.43835616438356</v>
      </c>
      <c r="I32" s="15">
        <f t="shared" si="3"/>
        <v>153.84615384615387</v>
      </c>
      <c r="J32" s="18">
        <f t="shared" si="4"/>
        <v>163.46153846153845</v>
      </c>
    </row>
    <row r="33" spans="1:10" ht="18" customHeight="1" x14ac:dyDescent="0.2">
      <c r="A33" s="41" t="s">
        <v>33</v>
      </c>
      <c r="B33" s="42">
        <v>337</v>
      </c>
      <c r="C33" s="43">
        <v>220</v>
      </c>
      <c r="D33" s="42">
        <v>194</v>
      </c>
      <c r="E33" s="45">
        <v>165</v>
      </c>
      <c r="F33" s="13">
        <f t="shared" si="0"/>
        <v>-55</v>
      </c>
      <c r="G33" s="14">
        <f t="shared" si="1"/>
        <v>-29</v>
      </c>
      <c r="H33" s="15">
        <f t="shared" si="2"/>
        <v>48.961424332344208</v>
      </c>
      <c r="I33" s="15">
        <f t="shared" si="3"/>
        <v>75</v>
      </c>
      <c r="J33" s="18">
        <f t="shared" si="4"/>
        <v>85.051546391752581</v>
      </c>
    </row>
    <row r="34" spans="1:10" ht="18" customHeight="1" x14ac:dyDescent="0.2">
      <c r="A34" s="41" t="s">
        <v>34</v>
      </c>
      <c r="B34" s="42">
        <v>390</v>
      </c>
      <c r="C34" s="43">
        <v>264</v>
      </c>
      <c r="D34" s="42">
        <v>231</v>
      </c>
      <c r="E34" s="45">
        <v>218</v>
      </c>
      <c r="F34" s="13">
        <f t="shared" si="0"/>
        <v>-46</v>
      </c>
      <c r="G34" s="14">
        <f t="shared" si="1"/>
        <v>-13</v>
      </c>
      <c r="H34" s="15">
        <f t="shared" si="2"/>
        <v>55.897435897435898</v>
      </c>
      <c r="I34" s="15">
        <f t="shared" si="3"/>
        <v>82.575757575757578</v>
      </c>
      <c r="J34" s="18">
        <f t="shared" si="4"/>
        <v>94.372294372294377</v>
      </c>
    </row>
    <row r="35" spans="1:10" ht="18" customHeight="1" x14ac:dyDescent="0.2">
      <c r="A35" s="41" t="s">
        <v>35</v>
      </c>
      <c r="B35" s="42">
        <v>597</v>
      </c>
      <c r="C35" s="43">
        <v>413</v>
      </c>
      <c r="D35" s="42">
        <v>426</v>
      </c>
      <c r="E35" s="45">
        <v>358</v>
      </c>
      <c r="F35" s="13">
        <f t="shared" si="0"/>
        <v>-55</v>
      </c>
      <c r="G35" s="14">
        <f t="shared" si="1"/>
        <v>-68</v>
      </c>
      <c r="H35" s="15">
        <f t="shared" si="2"/>
        <v>59.96649916247906</v>
      </c>
      <c r="I35" s="15">
        <f t="shared" si="3"/>
        <v>86.682808716707029</v>
      </c>
      <c r="J35" s="18">
        <f t="shared" si="4"/>
        <v>84.037558685446015</v>
      </c>
    </row>
    <row r="36" spans="1:10" ht="18" customHeight="1" x14ac:dyDescent="0.2">
      <c r="A36" s="41" t="s">
        <v>36</v>
      </c>
      <c r="B36" s="42">
        <v>197</v>
      </c>
      <c r="C36" s="43">
        <v>134</v>
      </c>
      <c r="D36" s="42">
        <v>114</v>
      </c>
      <c r="E36" s="45">
        <v>157</v>
      </c>
      <c r="F36" s="13">
        <f t="shared" si="0"/>
        <v>23</v>
      </c>
      <c r="G36" s="14">
        <f t="shared" si="1"/>
        <v>43</v>
      </c>
      <c r="H36" s="15">
        <f t="shared" si="2"/>
        <v>79.695431472081211</v>
      </c>
      <c r="I36" s="15">
        <f t="shared" si="3"/>
        <v>117.16417910447761</v>
      </c>
      <c r="J36" s="18">
        <f t="shared" si="4"/>
        <v>137.71929824561403</v>
      </c>
    </row>
    <row r="37" spans="1:10" ht="18" customHeight="1" x14ac:dyDescent="0.2">
      <c r="A37" s="41" t="s">
        <v>37</v>
      </c>
      <c r="B37" s="42">
        <v>726</v>
      </c>
      <c r="C37" s="43">
        <v>526</v>
      </c>
      <c r="D37" s="42">
        <v>510</v>
      </c>
      <c r="E37" s="45">
        <v>436</v>
      </c>
      <c r="F37" s="13">
        <f t="shared" si="0"/>
        <v>-90</v>
      </c>
      <c r="G37" s="14">
        <f t="shared" si="1"/>
        <v>-74</v>
      </c>
      <c r="H37" s="15">
        <f t="shared" si="2"/>
        <v>60.055096418732781</v>
      </c>
      <c r="I37" s="15">
        <f t="shared" si="3"/>
        <v>82.889733840304174</v>
      </c>
      <c r="J37" s="18">
        <f t="shared" si="4"/>
        <v>85.490196078431367</v>
      </c>
    </row>
    <row r="38" spans="1:10" ht="18" customHeight="1" x14ac:dyDescent="0.2">
      <c r="A38" s="41" t="s">
        <v>38</v>
      </c>
      <c r="B38" s="42">
        <v>648</v>
      </c>
      <c r="C38" s="43">
        <v>424</v>
      </c>
      <c r="D38" s="42">
        <v>382</v>
      </c>
      <c r="E38" s="45">
        <v>502</v>
      </c>
      <c r="F38" s="13">
        <f t="shared" si="0"/>
        <v>78</v>
      </c>
      <c r="G38" s="14">
        <f t="shared" si="1"/>
        <v>120</v>
      </c>
      <c r="H38" s="15">
        <f t="shared" si="2"/>
        <v>77.46913580246914</v>
      </c>
      <c r="I38" s="15">
        <f t="shared" si="3"/>
        <v>118.39622641509433</v>
      </c>
      <c r="J38" s="18">
        <f t="shared" si="4"/>
        <v>131.41361256544505</v>
      </c>
    </row>
    <row r="39" spans="1:10" ht="18" customHeight="1" x14ac:dyDescent="0.2">
      <c r="A39" s="41" t="s">
        <v>39</v>
      </c>
      <c r="B39" s="42">
        <v>88</v>
      </c>
      <c r="C39" s="43">
        <v>58</v>
      </c>
      <c r="D39" s="42">
        <v>46</v>
      </c>
      <c r="E39" s="45">
        <v>33</v>
      </c>
      <c r="F39" s="13">
        <f t="shared" si="0"/>
        <v>-25</v>
      </c>
      <c r="G39" s="14">
        <f t="shared" si="1"/>
        <v>-13</v>
      </c>
      <c r="H39" s="15">
        <f t="shared" si="2"/>
        <v>37.5</v>
      </c>
      <c r="I39" s="15">
        <f t="shared" si="3"/>
        <v>56.896551724137936</v>
      </c>
      <c r="J39" s="18">
        <f t="shared" si="4"/>
        <v>71.739130434782609</v>
      </c>
    </row>
    <row r="40" spans="1:10" ht="18" customHeight="1" x14ac:dyDescent="0.2">
      <c r="A40" s="41" t="s">
        <v>40</v>
      </c>
      <c r="B40" s="42">
        <v>352</v>
      </c>
      <c r="C40" s="43">
        <v>273</v>
      </c>
      <c r="D40" s="42">
        <v>266</v>
      </c>
      <c r="E40" s="45">
        <v>124</v>
      </c>
      <c r="F40" s="13">
        <f t="shared" si="0"/>
        <v>-149</v>
      </c>
      <c r="G40" s="14">
        <f t="shared" si="1"/>
        <v>-142</v>
      </c>
      <c r="H40" s="15">
        <f t="shared" si="2"/>
        <v>35.227272727272727</v>
      </c>
      <c r="I40" s="15">
        <f t="shared" si="3"/>
        <v>45.421245421245423</v>
      </c>
      <c r="J40" s="18">
        <f t="shared" si="4"/>
        <v>46.616541353383454</v>
      </c>
    </row>
    <row r="41" spans="1:10" ht="18" customHeight="1" x14ac:dyDescent="0.2">
      <c r="A41" s="41" t="s">
        <v>41</v>
      </c>
      <c r="B41" s="42">
        <v>334</v>
      </c>
      <c r="C41" s="43">
        <v>267</v>
      </c>
      <c r="D41" s="42">
        <v>238</v>
      </c>
      <c r="E41" s="45">
        <v>118</v>
      </c>
      <c r="F41" s="13">
        <f t="shared" si="0"/>
        <v>-149</v>
      </c>
      <c r="G41" s="14">
        <f t="shared" si="1"/>
        <v>-120</v>
      </c>
      <c r="H41" s="15">
        <f t="shared" si="2"/>
        <v>35.32934131736527</v>
      </c>
      <c r="I41" s="15">
        <f t="shared" si="3"/>
        <v>44.194756554307119</v>
      </c>
      <c r="J41" s="18">
        <f t="shared" si="4"/>
        <v>49.579831932773111</v>
      </c>
    </row>
    <row r="42" spans="1:10" ht="18" customHeight="1" x14ac:dyDescent="0.2">
      <c r="A42" s="41" t="s">
        <v>42</v>
      </c>
      <c r="B42" s="42">
        <v>1965</v>
      </c>
      <c r="C42" s="43">
        <v>1299</v>
      </c>
      <c r="D42" s="42">
        <v>1102</v>
      </c>
      <c r="E42" s="45">
        <v>1025</v>
      </c>
      <c r="F42" s="13">
        <f t="shared" si="0"/>
        <v>-274</v>
      </c>
      <c r="G42" s="14">
        <f t="shared" si="1"/>
        <v>-77</v>
      </c>
      <c r="H42" s="15">
        <f t="shared" si="2"/>
        <v>52.162849872773542</v>
      </c>
      <c r="I42" s="15">
        <f t="shared" si="3"/>
        <v>78.906851424172444</v>
      </c>
      <c r="J42" s="18">
        <f t="shared" si="4"/>
        <v>93.012704174228674</v>
      </c>
    </row>
    <row r="43" spans="1:10" ht="18" customHeight="1" x14ac:dyDescent="0.2">
      <c r="A43" s="41" t="s">
        <v>43</v>
      </c>
      <c r="B43" s="42">
        <v>648</v>
      </c>
      <c r="C43" s="43">
        <v>483</v>
      </c>
      <c r="D43" s="42">
        <v>442</v>
      </c>
      <c r="E43" s="45">
        <v>746</v>
      </c>
      <c r="F43" s="13">
        <f t="shared" si="0"/>
        <v>263</v>
      </c>
      <c r="G43" s="14">
        <f t="shared" si="1"/>
        <v>304</v>
      </c>
      <c r="H43" s="15">
        <f t="shared" si="2"/>
        <v>115.12345679012346</v>
      </c>
      <c r="I43" s="15">
        <f t="shared" si="3"/>
        <v>154.45134575569358</v>
      </c>
      <c r="J43" s="18">
        <f t="shared" si="4"/>
        <v>168.77828054298644</v>
      </c>
    </row>
    <row r="44" spans="1:10" ht="18" customHeight="1" x14ac:dyDescent="0.2">
      <c r="A44" s="41" t="s">
        <v>44</v>
      </c>
      <c r="B44" s="42">
        <v>559</v>
      </c>
      <c r="C44" s="43">
        <v>450</v>
      </c>
      <c r="D44" s="42">
        <v>384</v>
      </c>
      <c r="E44" s="45">
        <v>284</v>
      </c>
      <c r="F44" s="13">
        <f t="shared" si="0"/>
        <v>-166</v>
      </c>
      <c r="G44" s="14">
        <f t="shared" si="1"/>
        <v>-100</v>
      </c>
      <c r="H44" s="15">
        <f t="shared" si="2"/>
        <v>50.805008944543829</v>
      </c>
      <c r="I44" s="15">
        <f t="shared" si="3"/>
        <v>63.111111111111107</v>
      </c>
      <c r="J44" s="18">
        <f t="shared" si="4"/>
        <v>73.958333333333343</v>
      </c>
    </row>
    <row r="45" spans="1:10" ht="18" customHeight="1" x14ac:dyDescent="0.2">
      <c r="A45" s="41" t="s">
        <v>45</v>
      </c>
      <c r="B45" s="42">
        <v>702</v>
      </c>
      <c r="C45" s="43">
        <v>524</v>
      </c>
      <c r="D45" s="42">
        <v>501</v>
      </c>
      <c r="E45" s="45">
        <v>246</v>
      </c>
      <c r="F45" s="13">
        <f t="shared" si="0"/>
        <v>-278</v>
      </c>
      <c r="G45" s="14">
        <f t="shared" si="1"/>
        <v>-255</v>
      </c>
      <c r="H45" s="15">
        <f t="shared" si="2"/>
        <v>35.042735042735039</v>
      </c>
      <c r="I45" s="15">
        <f t="shared" si="3"/>
        <v>46.946564885496187</v>
      </c>
      <c r="J45" s="18">
        <f t="shared" si="4"/>
        <v>49.101796407185624</v>
      </c>
    </row>
    <row r="46" spans="1:10" ht="18" customHeight="1" x14ac:dyDescent="0.2">
      <c r="A46" s="41" t="s">
        <v>46</v>
      </c>
      <c r="B46" s="42">
        <v>191</v>
      </c>
      <c r="C46" s="43">
        <v>100</v>
      </c>
      <c r="D46" s="42">
        <v>80</v>
      </c>
      <c r="E46" s="45">
        <v>115</v>
      </c>
      <c r="F46" s="13">
        <f t="shared" si="0"/>
        <v>15</v>
      </c>
      <c r="G46" s="14">
        <f t="shared" si="1"/>
        <v>35</v>
      </c>
      <c r="H46" s="15">
        <f t="shared" si="2"/>
        <v>60.209424083769633</v>
      </c>
      <c r="I46" s="15">
        <f t="shared" si="3"/>
        <v>114.99999999999999</v>
      </c>
      <c r="J46" s="18">
        <f t="shared" si="4"/>
        <v>143.75</v>
      </c>
    </row>
    <row r="47" spans="1:10" ht="18" customHeight="1" x14ac:dyDescent="0.2">
      <c r="A47" s="46" t="s">
        <v>47</v>
      </c>
      <c r="B47" s="47">
        <v>21125</v>
      </c>
      <c r="C47" s="47">
        <v>14523</v>
      </c>
      <c r="D47" s="47">
        <v>12963</v>
      </c>
      <c r="E47" s="47">
        <v>13086</v>
      </c>
      <c r="F47" s="47">
        <f t="shared" ref="F47:G47" si="5">SUM(F11:F46)</f>
        <v>-1437</v>
      </c>
      <c r="G47" s="47">
        <f t="shared" si="5"/>
        <v>123</v>
      </c>
      <c r="H47" s="22">
        <f t="shared" si="2"/>
        <v>61.945562130177514</v>
      </c>
      <c r="I47" s="22">
        <f t="shared" si="3"/>
        <v>90.105350134269784</v>
      </c>
      <c r="J47" s="22">
        <f t="shared" si="4"/>
        <v>100.94885443184447</v>
      </c>
    </row>
    <row r="48" spans="1:10" ht="18" customHeight="1" x14ac:dyDescent="0.2">
      <c r="A48" s="48" t="s">
        <v>63</v>
      </c>
      <c r="B48" s="49">
        <v>24226</v>
      </c>
      <c r="C48" s="49">
        <v>16144</v>
      </c>
      <c r="D48" s="49">
        <v>14872</v>
      </c>
      <c r="E48" s="49">
        <v>15065</v>
      </c>
      <c r="F48" s="23">
        <f>+E48-C48</f>
        <v>-1079</v>
      </c>
      <c r="G48" s="21">
        <f>+E48-D48</f>
        <v>193</v>
      </c>
      <c r="H48" s="22">
        <f t="shared" si="2"/>
        <v>62.185255510608442</v>
      </c>
      <c r="I48" s="22">
        <f t="shared" si="3"/>
        <v>93.31640237859267</v>
      </c>
      <c r="J48" s="18">
        <f t="shared" si="4"/>
        <v>101.29774072081766</v>
      </c>
    </row>
    <row r="49" spans="1:10" ht="18" customHeight="1" x14ac:dyDescent="0.2">
      <c r="A49" s="48" t="s">
        <v>64</v>
      </c>
      <c r="B49" s="49">
        <v>2325</v>
      </c>
      <c r="C49" s="49">
        <v>1551</v>
      </c>
      <c r="D49" s="49">
        <v>1482</v>
      </c>
      <c r="E49" s="49">
        <v>1504</v>
      </c>
      <c r="F49" s="13">
        <f>+E49-C49</f>
        <v>-47</v>
      </c>
      <c r="G49" s="14">
        <f>+E49-D49</f>
        <v>22</v>
      </c>
      <c r="H49" s="15">
        <f t="shared" si="2"/>
        <v>64.688172043010752</v>
      </c>
      <c r="I49" s="15">
        <f t="shared" si="3"/>
        <v>96.969696969696969</v>
      </c>
      <c r="J49" s="22">
        <f t="shared" si="4"/>
        <v>101.48448043184885</v>
      </c>
    </row>
    <row r="50" spans="1:10" ht="18" customHeight="1" x14ac:dyDescent="0.25">
      <c r="A50" s="48" t="s">
        <v>48</v>
      </c>
      <c r="B50" s="50">
        <v>0</v>
      </c>
      <c r="C50" s="50">
        <v>0</v>
      </c>
      <c r="D50" s="50">
        <v>-89</v>
      </c>
      <c r="E50" s="50">
        <v>-89</v>
      </c>
      <c r="F50" s="23">
        <f>+E50-C50</f>
        <v>-89</v>
      </c>
      <c r="G50" s="21">
        <f>+E50-D50</f>
        <v>0</v>
      </c>
      <c r="H50" s="51" t="s">
        <v>65</v>
      </c>
      <c r="I50" s="51" t="s">
        <v>65</v>
      </c>
      <c r="J50" s="22">
        <f t="shared" si="4"/>
        <v>100</v>
      </c>
    </row>
    <row r="51" spans="1:10" ht="18" customHeight="1" x14ac:dyDescent="0.2">
      <c r="A51" s="52" t="s">
        <v>66</v>
      </c>
      <c r="B51" s="53">
        <f>SUM(B47:B50)</f>
        <v>47676</v>
      </c>
      <c r="C51" s="53">
        <v>32218</v>
      </c>
      <c r="D51" s="53">
        <v>29228</v>
      </c>
      <c r="E51" s="53">
        <v>29566</v>
      </c>
      <c r="F51" s="23">
        <f>+E51-C51</f>
        <v>-2652</v>
      </c>
      <c r="G51" s="21">
        <f>+E51-D51</f>
        <v>338</v>
      </c>
      <c r="H51" s="22">
        <f>+E51/B51*100</f>
        <v>62.014430740833959</v>
      </c>
      <c r="I51" s="24">
        <f>+E51/C51*100</f>
        <v>91.76857657210256</v>
      </c>
      <c r="J51" s="22">
        <f t="shared" si="4"/>
        <v>101.15642534555904</v>
      </c>
    </row>
    <row r="53" spans="1:10" ht="18" customHeight="1" x14ac:dyDescent="0.2">
      <c r="C53" s="44"/>
      <c r="D53" s="44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opLeftCell="A59" zoomScale="75" workbookViewId="0">
      <selection activeCell="K14" sqref="K14"/>
    </sheetView>
  </sheetViews>
  <sheetFormatPr defaultRowHeight="12.75" x14ac:dyDescent="0.2"/>
  <cols>
    <col min="1" max="1" width="15.85546875" style="72" customWidth="1"/>
    <col min="2" max="3" width="10.5703125" style="72" customWidth="1"/>
    <col min="4" max="4" width="9.85546875" style="72" customWidth="1"/>
    <col min="5" max="5" width="9.28515625" style="72" customWidth="1"/>
    <col min="6" max="6" width="69.140625" style="72" customWidth="1"/>
    <col min="7" max="7" width="22.28515625" style="72" customWidth="1"/>
    <col min="8" max="8" width="21" style="72" customWidth="1"/>
    <col min="9" max="9" width="19" style="72" customWidth="1"/>
    <col min="10" max="10" width="21.42578125" style="72" customWidth="1"/>
    <col min="11" max="11" width="14" style="72" customWidth="1"/>
    <col min="12" max="12" width="14.42578125" style="72" customWidth="1"/>
    <col min="13" max="256" width="9.140625" style="72"/>
    <col min="257" max="257" width="15.85546875" style="72" customWidth="1"/>
    <col min="258" max="259" width="10.5703125" style="72" customWidth="1"/>
    <col min="260" max="260" width="9.85546875" style="72" customWidth="1"/>
    <col min="261" max="261" width="9.28515625" style="72" customWidth="1"/>
    <col min="262" max="262" width="69.140625" style="72" customWidth="1"/>
    <col min="263" max="263" width="22.28515625" style="72" customWidth="1"/>
    <col min="264" max="264" width="21" style="72" customWidth="1"/>
    <col min="265" max="265" width="19" style="72" customWidth="1"/>
    <col min="266" max="266" width="21.42578125" style="72" customWidth="1"/>
    <col min="267" max="267" width="14" style="72" customWidth="1"/>
    <col min="268" max="268" width="14.42578125" style="72" customWidth="1"/>
    <col min="269" max="512" width="9.140625" style="72"/>
    <col min="513" max="513" width="15.85546875" style="72" customWidth="1"/>
    <col min="514" max="515" width="10.5703125" style="72" customWidth="1"/>
    <col min="516" max="516" width="9.85546875" style="72" customWidth="1"/>
    <col min="517" max="517" width="9.28515625" style="72" customWidth="1"/>
    <col min="518" max="518" width="69.140625" style="72" customWidth="1"/>
    <col min="519" max="519" width="22.28515625" style="72" customWidth="1"/>
    <col min="520" max="520" width="21" style="72" customWidth="1"/>
    <col min="521" max="521" width="19" style="72" customWidth="1"/>
    <col min="522" max="522" width="21.42578125" style="72" customWidth="1"/>
    <col min="523" max="523" width="14" style="72" customWidth="1"/>
    <col min="524" max="524" width="14.42578125" style="72" customWidth="1"/>
    <col min="525" max="768" width="9.140625" style="72"/>
    <col min="769" max="769" width="15.85546875" style="72" customWidth="1"/>
    <col min="770" max="771" width="10.5703125" style="72" customWidth="1"/>
    <col min="772" max="772" width="9.85546875" style="72" customWidth="1"/>
    <col min="773" max="773" width="9.28515625" style="72" customWidth="1"/>
    <col min="774" max="774" width="69.140625" style="72" customWidth="1"/>
    <col min="775" max="775" width="22.28515625" style="72" customWidth="1"/>
    <col min="776" max="776" width="21" style="72" customWidth="1"/>
    <col min="777" max="777" width="19" style="72" customWidth="1"/>
    <col min="778" max="778" width="21.42578125" style="72" customWidth="1"/>
    <col min="779" max="779" width="14" style="72" customWidth="1"/>
    <col min="780" max="780" width="14.42578125" style="72" customWidth="1"/>
    <col min="781" max="1024" width="9.140625" style="72"/>
    <col min="1025" max="1025" width="15.85546875" style="72" customWidth="1"/>
    <col min="1026" max="1027" width="10.5703125" style="72" customWidth="1"/>
    <col min="1028" max="1028" width="9.85546875" style="72" customWidth="1"/>
    <col min="1029" max="1029" width="9.28515625" style="72" customWidth="1"/>
    <col min="1030" max="1030" width="69.140625" style="72" customWidth="1"/>
    <col min="1031" max="1031" width="22.28515625" style="72" customWidth="1"/>
    <col min="1032" max="1032" width="21" style="72" customWidth="1"/>
    <col min="1033" max="1033" width="19" style="72" customWidth="1"/>
    <col min="1034" max="1034" width="21.42578125" style="72" customWidth="1"/>
    <col min="1035" max="1035" width="14" style="72" customWidth="1"/>
    <col min="1036" max="1036" width="14.42578125" style="72" customWidth="1"/>
    <col min="1037" max="1280" width="9.140625" style="72"/>
    <col min="1281" max="1281" width="15.85546875" style="72" customWidth="1"/>
    <col min="1282" max="1283" width="10.5703125" style="72" customWidth="1"/>
    <col min="1284" max="1284" width="9.85546875" style="72" customWidth="1"/>
    <col min="1285" max="1285" width="9.28515625" style="72" customWidth="1"/>
    <col min="1286" max="1286" width="69.140625" style="72" customWidth="1"/>
    <col min="1287" max="1287" width="22.28515625" style="72" customWidth="1"/>
    <col min="1288" max="1288" width="21" style="72" customWidth="1"/>
    <col min="1289" max="1289" width="19" style="72" customWidth="1"/>
    <col min="1290" max="1290" width="21.42578125" style="72" customWidth="1"/>
    <col min="1291" max="1291" width="14" style="72" customWidth="1"/>
    <col min="1292" max="1292" width="14.42578125" style="72" customWidth="1"/>
    <col min="1293" max="1536" width="9.140625" style="72"/>
    <col min="1537" max="1537" width="15.85546875" style="72" customWidth="1"/>
    <col min="1538" max="1539" width="10.5703125" style="72" customWidth="1"/>
    <col min="1540" max="1540" width="9.85546875" style="72" customWidth="1"/>
    <col min="1541" max="1541" width="9.28515625" style="72" customWidth="1"/>
    <col min="1542" max="1542" width="69.140625" style="72" customWidth="1"/>
    <col min="1543" max="1543" width="22.28515625" style="72" customWidth="1"/>
    <col min="1544" max="1544" width="21" style="72" customWidth="1"/>
    <col min="1545" max="1545" width="19" style="72" customWidth="1"/>
    <col min="1546" max="1546" width="21.42578125" style="72" customWidth="1"/>
    <col min="1547" max="1547" width="14" style="72" customWidth="1"/>
    <col min="1548" max="1548" width="14.42578125" style="72" customWidth="1"/>
    <col min="1549" max="1792" width="9.140625" style="72"/>
    <col min="1793" max="1793" width="15.85546875" style="72" customWidth="1"/>
    <col min="1794" max="1795" width="10.5703125" style="72" customWidth="1"/>
    <col min="1796" max="1796" width="9.85546875" style="72" customWidth="1"/>
    <col min="1797" max="1797" width="9.28515625" style="72" customWidth="1"/>
    <col min="1798" max="1798" width="69.140625" style="72" customWidth="1"/>
    <col min="1799" max="1799" width="22.28515625" style="72" customWidth="1"/>
    <col min="1800" max="1800" width="21" style="72" customWidth="1"/>
    <col min="1801" max="1801" width="19" style="72" customWidth="1"/>
    <col min="1802" max="1802" width="21.42578125" style="72" customWidth="1"/>
    <col min="1803" max="1803" width="14" style="72" customWidth="1"/>
    <col min="1804" max="1804" width="14.42578125" style="72" customWidth="1"/>
    <col min="1805" max="2048" width="9.140625" style="72"/>
    <col min="2049" max="2049" width="15.85546875" style="72" customWidth="1"/>
    <col min="2050" max="2051" width="10.5703125" style="72" customWidth="1"/>
    <col min="2052" max="2052" width="9.85546875" style="72" customWidth="1"/>
    <col min="2053" max="2053" width="9.28515625" style="72" customWidth="1"/>
    <col min="2054" max="2054" width="69.140625" style="72" customWidth="1"/>
    <col min="2055" max="2055" width="22.28515625" style="72" customWidth="1"/>
    <col min="2056" max="2056" width="21" style="72" customWidth="1"/>
    <col min="2057" max="2057" width="19" style="72" customWidth="1"/>
    <col min="2058" max="2058" width="21.42578125" style="72" customWidth="1"/>
    <col min="2059" max="2059" width="14" style="72" customWidth="1"/>
    <col min="2060" max="2060" width="14.42578125" style="72" customWidth="1"/>
    <col min="2061" max="2304" width="9.140625" style="72"/>
    <col min="2305" max="2305" width="15.85546875" style="72" customWidth="1"/>
    <col min="2306" max="2307" width="10.5703125" style="72" customWidth="1"/>
    <col min="2308" max="2308" width="9.85546875" style="72" customWidth="1"/>
    <col min="2309" max="2309" width="9.28515625" style="72" customWidth="1"/>
    <col min="2310" max="2310" width="69.140625" style="72" customWidth="1"/>
    <col min="2311" max="2311" width="22.28515625" style="72" customWidth="1"/>
    <col min="2312" max="2312" width="21" style="72" customWidth="1"/>
    <col min="2313" max="2313" width="19" style="72" customWidth="1"/>
    <col min="2314" max="2314" width="21.42578125" style="72" customWidth="1"/>
    <col min="2315" max="2315" width="14" style="72" customWidth="1"/>
    <col min="2316" max="2316" width="14.42578125" style="72" customWidth="1"/>
    <col min="2317" max="2560" width="9.140625" style="72"/>
    <col min="2561" max="2561" width="15.85546875" style="72" customWidth="1"/>
    <col min="2562" max="2563" width="10.5703125" style="72" customWidth="1"/>
    <col min="2564" max="2564" width="9.85546875" style="72" customWidth="1"/>
    <col min="2565" max="2565" width="9.28515625" style="72" customWidth="1"/>
    <col min="2566" max="2566" width="69.140625" style="72" customWidth="1"/>
    <col min="2567" max="2567" width="22.28515625" style="72" customWidth="1"/>
    <col min="2568" max="2568" width="21" style="72" customWidth="1"/>
    <col min="2569" max="2569" width="19" style="72" customWidth="1"/>
    <col min="2570" max="2570" width="21.42578125" style="72" customWidth="1"/>
    <col min="2571" max="2571" width="14" style="72" customWidth="1"/>
    <col min="2572" max="2572" width="14.42578125" style="72" customWidth="1"/>
    <col min="2573" max="2816" width="9.140625" style="72"/>
    <col min="2817" max="2817" width="15.85546875" style="72" customWidth="1"/>
    <col min="2818" max="2819" width="10.5703125" style="72" customWidth="1"/>
    <col min="2820" max="2820" width="9.85546875" style="72" customWidth="1"/>
    <col min="2821" max="2821" width="9.28515625" style="72" customWidth="1"/>
    <col min="2822" max="2822" width="69.140625" style="72" customWidth="1"/>
    <col min="2823" max="2823" width="22.28515625" style="72" customWidth="1"/>
    <col min="2824" max="2824" width="21" style="72" customWidth="1"/>
    <col min="2825" max="2825" width="19" style="72" customWidth="1"/>
    <col min="2826" max="2826" width="21.42578125" style="72" customWidth="1"/>
    <col min="2827" max="2827" width="14" style="72" customWidth="1"/>
    <col min="2828" max="2828" width="14.42578125" style="72" customWidth="1"/>
    <col min="2829" max="3072" width="9.140625" style="72"/>
    <col min="3073" max="3073" width="15.85546875" style="72" customWidth="1"/>
    <col min="3074" max="3075" width="10.5703125" style="72" customWidth="1"/>
    <col min="3076" max="3076" width="9.85546875" style="72" customWidth="1"/>
    <col min="3077" max="3077" width="9.28515625" style="72" customWidth="1"/>
    <col min="3078" max="3078" width="69.140625" style="72" customWidth="1"/>
    <col min="3079" max="3079" width="22.28515625" style="72" customWidth="1"/>
    <col min="3080" max="3080" width="21" style="72" customWidth="1"/>
    <col min="3081" max="3081" width="19" style="72" customWidth="1"/>
    <col min="3082" max="3082" width="21.42578125" style="72" customWidth="1"/>
    <col min="3083" max="3083" width="14" style="72" customWidth="1"/>
    <col min="3084" max="3084" width="14.42578125" style="72" customWidth="1"/>
    <col min="3085" max="3328" width="9.140625" style="72"/>
    <col min="3329" max="3329" width="15.85546875" style="72" customWidth="1"/>
    <col min="3330" max="3331" width="10.5703125" style="72" customWidth="1"/>
    <col min="3332" max="3332" width="9.85546875" style="72" customWidth="1"/>
    <col min="3333" max="3333" width="9.28515625" style="72" customWidth="1"/>
    <col min="3334" max="3334" width="69.140625" style="72" customWidth="1"/>
    <col min="3335" max="3335" width="22.28515625" style="72" customWidth="1"/>
    <col min="3336" max="3336" width="21" style="72" customWidth="1"/>
    <col min="3337" max="3337" width="19" style="72" customWidth="1"/>
    <col min="3338" max="3338" width="21.42578125" style="72" customWidth="1"/>
    <col min="3339" max="3339" width="14" style="72" customWidth="1"/>
    <col min="3340" max="3340" width="14.42578125" style="72" customWidth="1"/>
    <col min="3341" max="3584" width="9.140625" style="72"/>
    <col min="3585" max="3585" width="15.85546875" style="72" customWidth="1"/>
    <col min="3586" max="3587" width="10.5703125" style="72" customWidth="1"/>
    <col min="3588" max="3588" width="9.85546875" style="72" customWidth="1"/>
    <col min="3589" max="3589" width="9.28515625" style="72" customWidth="1"/>
    <col min="3590" max="3590" width="69.140625" style="72" customWidth="1"/>
    <col min="3591" max="3591" width="22.28515625" style="72" customWidth="1"/>
    <col min="3592" max="3592" width="21" style="72" customWidth="1"/>
    <col min="3593" max="3593" width="19" style="72" customWidth="1"/>
    <col min="3594" max="3594" width="21.42578125" style="72" customWidth="1"/>
    <col min="3595" max="3595" width="14" style="72" customWidth="1"/>
    <col min="3596" max="3596" width="14.42578125" style="72" customWidth="1"/>
    <col min="3597" max="3840" width="9.140625" style="72"/>
    <col min="3841" max="3841" width="15.85546875" style="72" customWidth="1"/>
    <col min="3842" max="3843" width="10.5703125" style="72" customWidth="1"/>
    <col min="3844" max="3844" width="9.85546875" style="72" customWidth="1"/>
    <col min="3845" max="3845" width="9.28515625" style="72" customWidth="1"/>
    <col min="3846" max="3846" width="69.140625" style="72" customWidth="1"/>
    <col min="3847" max="3847" width="22.28515625" style="72" customWidth="1"/>
    <col min="3848" max="3848" width="21" style="72" customWidth="1"/>
    <col min="3849" max="3849" width="19" style="72" customWidth="1"/>
    <col min="3850" max="3850" width="21.42578125" style="72" customWidth="1"/>
    <col min="3851" max="3851" width="14" style="72" customWidth="1"/>
    <col min="3852" max="3852" width="14.42578125" style="72" customWidth="1"/>
    <col min="3853" max="4096" width="9.140625" style="72"/>
    <col min="4097" max="4097" width="15.85546875" style="72" customWidth="1"/>
    <col min="4098" max="4099" width="10.5703125" style="72" customWidth="1"/>
    <col min="4100" max="4100" width="9.85546875" style="72" customWidth="1"/>
    <col min="4101" max="4101" width="9.28515625" style="72" customWidth="1"/>
    <col min="4102" max="4102" width="69.140625" style="72" customWidth="1"/>
    <col min="4103" max="4103" width="22.28515625" style="72" customWidth="1"/>
    <col min="4104" max="4104" width="21" style="72" customWidth="1"/>
    <col min="4105" max="4105" width="19" style="72" customWidth="1"/>
    <col min="4106" max="4106" width="21.42578125" style="72" customWidth="1"/>
    <col min="4107" max="4107" width="14" style="72" customWidth="1"/>
    <col min="4108" max="4108" width="14.42578125" style="72" customWidth="1"/>
    <col min="4109" max="4352" width="9.140625" style="72"/>
    <col min="4353" max="4353" width="15.85546875" style="72" customWidth="1"/>
    <col min="4354" max="4355" width="10.5703125" style="72" customWidth="1"/>
    <col min="4356" max="4356" width="9.85546875" style="72" customWidth="1"/>
    <col min="4357" max="4357" width="9.28515625" style="72" customWidth="1"/>
    <col min="4358" max="4358" width="69.140625" style="72" customWidth="1"/>
    <col min="4359" max="4359" width="22.28515625" style="72" customWidth="1"/>
    <col min="4360" max="4360" width="21" style="72" customWidth="1"/>
    <col min="4361" max="4361" width="19" style="72" customWidth="1"/>
    <col min="4362" max="4362" width="21.42578125" style="72" customWidth="1"/>
    <col min="4363" max="4363" width="14" style="72" customWidth="1"/>
    <col min="4364" max="4364" width="14.42578125" style="72" customWidth="1"/>
    <col min="4365" max="4608" width="9.140625" style="72"/>
    <col min="4609" max="4609" width="15.85546875" style="72" customWidth="1"/>
    <col min="4610" max="4611" width="10.5703125" style="72" customWidth="1"/>
    <col min="4612" max="4612" width="9.85546875" style="72" customWidth="1"/>
    <col min="4613" max="4613" width="9.28515625" style="72" customWidth="1"/>
    <col min="4614" max="4614" width="69.140625" style="72" customWidth="1"/>
    <col min="4615" max="4615" width="22.28515625" style="72" customWidth="1"/>
    <col min="4616" max="4616" width="21" style="72" customWidth="1"/>
    <col min="4617" max="4617" width="19" style="72" customWidth="1"/>
    <col min="4618" max="4618" width="21.42578125" style="72" customWidth="1"/>
    <col min="4619" max="4619" width="14" style="72" customWidth="1"/>
    <col min="4620" max="4620" width="14.42578125" style="72" customWidth="1"/>
    <col min="4621" max="4864" width="9.140625" style="72"/>
    <col min="4865" max="4865" width="15.85546875" style="72" customWidth="1"/>
    <col min="4866" max="4867" width="10.5703125" style="72" customWidth="1"/>
    <col min="4868" max="4868" width="9.85546875" style="72" customWidth="1"/>
    <col min="4869" max="4869" width="9.28515625" style="72" customWidth="1"/>
    <col min="4870" max="4870" width="69.140625" style="72" customWidth="1"/>
    <col min="4871" max="4871" width="22.28515625" style="72" customWidth="1"/>
    <col min="4872" max="4872" width="21" style="72" customWidth="1"/>
    <col min="4873" max="4873" width="19" style="72" customWidth="1"/>
    <col min="4874" max="4874" width="21.42578125" style="72" customWidth="1"/>
    <col min="4875" max="4875" width="14" style="72" customWidth="1"/>
    <col min="4876" max="4876" width="14.42578125" style="72" customWidth="1"/>
    <col min="4877" max="5120" width="9.140625" style="72"/>
    <col min="5121" max="5121" width="15.85546875" style="72" customWidth="1"/>
    <col min="5122" max="5123" width="10.5703125" style="72" customWidth="1"/>
    <col min="5124" max="5124" width="9.85546875" style="72" customWidth="1"/>
    <col min="5125" max="5125" width="9.28515625" style="72" customWidth="1"/>
    <col min="5126" max="5126" width="69.140625" style="72" customWidth="1"/>
    <col min="5127" max="5127" width="22.28515625" style="72" customWidth="1"/>
    <col min="5128" max="5128" width="21" style="72" customWidth="1"/>
    <col min="5129" max="5129" width="19" style="72" customWidth="1"/>
    <col min="5130" max="5130" width="21.42578125" style="72" customWidth="1"/>
    <col min="5131" max="5131" width="14" style="72" customWidth="1"/>
    <col min="5132" max="5132" width="14.42578125" style="72" customWidth="1"/>
    <col min="5133" max="5376" width="9.140625" style="72"/>
    <col min="5377" max="5377" width="15.85546875" style="72" customWidth="1"/>
    <col min="5378" max="5379" width="10.5703125" style="72" customWidth="1"/>
    <col min="5380" max="5380" width="9.85546875" style="72" customWidth="1"/>
    <col min="5381" max="5381" width="9.28515625" style="72" customWidth="1"/>
    <col min="5382" max="5382" width="69.140625" style="72" customWidth="1"/>
    <col min="5383" max="5383" width="22.28515625" style="72" customWidth="1"/>
    <col min="5384" max="5384" width="21" style="72" customWidth="1"/>
    <col min="5385" max="5385" width="19" style="72" customWidth="1"/>
    <col min="5386" max="5386" width="21.42578125" style="72" customWidth="1"/>
    <col min="5387" max="5387" width="14" style="72" customWidth="1"/>
    <col min="5388" max="5388" width="14.42578125" style="72" customWidth="1"/>
    <col min="5389" max="5632" width="9.140625" style="72"/>
    <col min="5633" max="5633" width="15.85546875" style="72" customWidth="1"/>
    <col min="5634" max="5635" width="10.5703125" style="72" customWidth="1"/>
    <col min="5636" max="5636" width="9.85546875" style="72" customWidth="1"/>
    <col min="5637" max="5637" width="9.28515625" style="72" customWidth="1"/>
    <col min="5638" max="5638" width="69.140625" style="72" customWidth="1"/>
    <col min="5639" max="5639" width="22.28515625" style="72" customWidth="1"/>
    <col min="5640" max="5640" width="21" style="72" customWidth="1"/>
    <col min="5641" max="5641" width="19" style="72" customWidth="1"/>
    <col min="5642" max="5642" width="21.42578125" style="72" customWidth="1"/>
    <col min="5643" max="5643" width="14" style="72" customWidth="1"/>
    <col min="5644" max="5644" width="14.42578125" style="72" customWidth="1"/>
    <col min="5645" max="5888" width="9.140625" style="72"/>
    <col min="5889" max="5889" width="15.85546875" style="72" customWidth="1"/>
    <col min="5890" max="5891" width="10.5703125" style="72" customWidth="1"/>
    <col min="5892" max="5892" width="9.85546875" style="72" customWidth="1"/>
    <col min="5893" max="5893" width="9.28515625" style="72" customWidth="1"/>
    <col min="5894" max="5894" width="69.140625" style="72" customWidth="1"/>
    <col min="5895" max="5895" width="22.28515625" style="72" customWidth="1"/>
    <col min="5896" max="5896" width="21" style="72" customWidth="1"/>
    <col min="5897" max="5897" width="19" style="72" customWidth="1"/>
    <col min="5898" max="5898" width="21.42578125" style="72" customWidth="1"/>
    <col min="5899" max="5899" width="14" style="72" customWidth="1"/>
    <col min="5900" max="5900" width="14.42578125" style="72" customWidth="1"/>
    <col min="5901" max="6144" width="9.140625" style="72"/>
    <col min="6145" max="6145" width="15.85546875" style="72" customWidth="1"/>
    <col min="6146" max="6147" width="10.5703125" style="72" customWidth="1"/>
    <col min="6148" max="6148" width="9.85546875" style="72" customWidth="1"/>
    <col min="6149" max="6149" width="9.28515625" style="72" customWidth="1"/>
    <col min="6150" max="6150" width="69.140625" style="72" customWidth="1"/>
    <col min="6151" max="6151" width="22.28515625" style="72" customWidth="1"/>
    <col min="6152" max="6152" width="21" style="72" customWidth="1"/>
    <col min="6153" max="6153" width="19" style="72" customWidth="1"/>
    <col min="6154" max="6154" width="21.42578125" style="72" customWidth="1"/>
    <col min="6155" max="6155" width="14" style="72" customWidth="1"/>
    <col min="6156" max="6156" width="14.42578125" style="72" customWidth="1"/>
    <col min="6157" max="6400" width="9.140625" style="72"/>
    <col min="6401" max="6401" width="15.85546875" style="72" customWidth="1"/>
    <col min="6402" max="6403" width="10.5703125" style="72" customWidth="1"/>
    <col min="6404" max="6404" width="9.85546875" style="72" customWidth="1"/>
    <col min="6405" max="6405" width="9.28515625" style="72" customWidth="1"/>
    <col min="6406" max="6406" width="69.140625" style="72" customWidth="1"/>
    <col min="6407" max="6407" width="22.28515625" style="72" customWidth="1"/>
    <col min="6408" max="6408" width="21" style="72" customWidth="1"/>
    <col min="6409" max="6409" width="19" style="72" customWidth="1"/>
    <col min="6410" max="6410" width="21.42578125" style="72" customWidth="1"/>
    <col min="6411" max="6411" width="14" style="72" customWidth="1"/>
    <col min="6412" max="6412" width="14.42578125" style="72" customWidth="1"/>
    <col min="6413" max="6656" width="9.140625" style="72"/>
    <col min="6657" max="6657" width="15.85546875" style="72" customWidth="1"/>
    <col min="6658" max="6659" width="10.5703125" style="72" customWidth="1"/>
    <col min="6660" max="6660" width="9.85546875" style="72" customWidth="1"/>
    <col min="6661" max="6661" width="9.28515625" style="72" customWidth="1"/>
    <col min="6662" max="6662" width="69.140625" style="72" customWidth="1"/>
    <col min="6663" max="6663" width="22.28515625" style="72" customWidth="1"/>
    <col min="6664" max="6664" width="21" style="72" customWidth="1"/>
    <col min="6665" max="6665" width="19" style="72" customWidth="1"/>
    <col min="6666" max="6666" width="21.42578125" style="72" customWidth="1"/>
    <col min="6667" max="6667" width="14" style="72" customWidth="1"/>
    <col min="6668" max="6668" width="14.42578125" style="72" customWidth="1"/>
    <col min="6669" max="6912" width="9.140625" style="72"/>
    <col min="6913" max="6913" width="15.85546875" style="72" customWidth="1"/>
    <col min="6914" max="6915" width="10.5703125" style="72" customWidth="1"/>
    <col min="6916" max="6916" width="9.85546875" style="72" customWidth="1"/>
    <col min="6917" max="6917" width="9.28515625" style="72" customWidth="1"/>
    <col min="6918" max="6918" width="69.140625" style="72" customWidth="1"/>
    <col min="6919" max="6919" width="22.28515625" style="72" customWidth="1"/>
    <col min="6920" max="6920" width="21" style="72" customWidth="1"/>
    <col min="6921" max="6921" width="19" style="72" customWidth="1"/>
    <col min="6922" max="6922" width="21.42578125" style="72" customWidth="1"/>
    <col min="6923" max="6923" width="14" style="72" customWidth="1"/>
    <col min="6924" max="6924" width="14.42578125" style="72" customWidth="1"/>
    <col min="6925" max="7168" width="9.140625" style="72"/>
    <col min="7169" max="7169" width="15.85546875" style="72" customWidth="1"/>
    <col min="7170" max="7171" width="10.5703125" style="72" customWidth="1"/>
    <col min="7172" max="7172" width="9.85546875" style="72" customWidth="1"/>
    <col min="7173" max="7173" width="9.28515625" style="72" customWidth="1"/>
    <col min="7174" max="7174" width="69.140625" style="72" customWidth="1"/>
    <col min="7175" max="7175" width="22.28515625" style="72" customWidth="1"/>
    <col min="7176" max="7176" width="21" style="72" customWidth="1"/>
    <col min="7177" max="7177" width="19" style="72" customWidth="1"/>
    <col min="7178" max="7178" width="21.42578125" style="72" customWidth="1"/>
    <col min="7179" max="7179" width="14" style="72" customWidth="1"/>
    <col min="7180" max="7180" width="14.42578125" style="72" customWidth="1"/>
    <col min="7181" max="7424" width="9.140625" style="72"/>
    <col min="7425" max="7425" width="15.85546875" style="72" customWidth="1"/>
    <col min="7426" max="7427" width="10.5703125" style="72" customWidth="1"/>
    <col min="7428" max="7428" width="9.85546875" style="72" customWidth="1"/>
    <col min="7429" max="7429" width="9.28515625" style="72" customWidth="1"/>
    <col min="7430" max="7430" width="69.140625" style="72" customWidth="1"/>
    <col min="7431" max="7431" width="22.28515625" style="72" customWidth="1"/>
    <col min="7432" max="7432" width="21" style="72" customWidth="1"/>
    <col min="7433" max="7433" width="19" style="72" customWidth="1"/>
    <col min="7434" max="7434" width="21.42578125" style="72" customWidth="1"/>
    <col min="7435" max="7435" width="14" style="72" customWidth="1"/>
    <col min="7436" max="7436" width="14.42578125" style="72" customWidth="1"/>
    <col min="7437" max="7680" width="9.140625" style="72"/>
    <col min="7681" max="7681" width="15.85546875" style="72" customWidth="1"/>
    <col min="7682" max="7683" width="10.5703125" style="72" customWidth="1"/>
    <col min="7684" max="7684" width="9.85546875" style="72" customWidth="1"/>
    <col min="7685" max="7685" width="9.28515625" style="72" customWidth="1"/>
    <col min="7686" max="7686" width="69.140625" style="72" customWidth="1"/>
    <col min="7687" max="7687" width="22.28515625" style="72" customWidth="1"/>
    <col min="7688" max="7688" width="21" style="72" customWidth="1"/>
    <col min="7689" max="7689" width="19" style="72" customWidth="1"/>
    <col min="7690" max="7690" width="21.42578125" style="72" customWidth="1"/>
    <col min="7691" max="7691" width="14" style="72" customWidth="1"/>
    <col min="7692" max="7692" width="14.42578125" style="72" customWidth="1"/>
    <col min="7693" max="7936" width="9.140625" style="72"/>
    <col min="7937" max="7937" width="15.85546875" style="72" customWidth="1"/>
    <col min="7938" max="7939" width="10.5703125" style="72" customWidth="1"/>
    <col min="7940" max="7940" width="9.85546875" style="72" customWidth="1"/>
    <col min="7941" max="7941" width="9.28515625" style="72" customWidth="1"/>
    <col min="7942" max="7942" width="69.140625" style="72" customWidth="1"/>
    <col min="7943" max="7943" width="22.28515625" style="72" customWidth="1"/>
    <col min="7944" max="7944" width="21" style="72" customWidth="1"/>
    <col min="7945" max="7945" width="19" style="72" customWidth="1"/>
    <col min="7946" max="7946" width="21.42578125" style="72" customWidth="1"/>
    <col min="7947" max="7947" width="14" style="72" customWidth="1"/>
    <col min="7948" max="7948" width="14.42578125" style="72" customWidth="1"/>
    <col min="7949" max="8192" width="9.140625" style="72"/>
    <col min="8193" max="8193" width="15.85546875" style="72" customWidth="1"/>
    <col min="8194" max="8195" width="10.5703125" style="72" customWidth="1"/>
    <col min="8196" max="8196" width="9.85546875" style="72" customWidth="1"/>
    <col min="8197" max="8197" width="9.28515625" style="72" customWidth="1"/>
    <col min="8198" max="8198" width="69.140625" style="72" customWidth="1"/>
    <col min="8199" max="8199" width="22.28515625" style="72" customWidth="1"/>
    <col min="8200" max="8200" width="21" style="72" customWidth="1"/>
    <col min="8201" max="8201" width="19" style="72" customWidth="1"/>
    <col min="8202" max="8202" width="21.42578125" style="72" customWidth="1"/>
    <col min="8203" max="8203" width="14" style="72" customWidth="1"/>
    <col min="8204" max="8204" width="14.42578125" style="72" customWidth="1"/>
    <col min="8205" max="8448" width="9.140625" style="72"/>
    <col min="8449" max="8449" width="15.85546875" style="72" customWidth="1"/>
    <col min="8450" max="8451" width="10.5703125" style="72" customWidth="1"/>
    <col min="8452" max="8452" width="9.85546875" style="72" customWidth="1"/>
    <col min="8453" max="8453" width="9.28515625" style="72" customWidth="1"/>
    <col min="8454" max="8454" width="69.140625" style="72" customWidth="1"/>
    <col min="8455" max="8455" width="22.28515625" style="72" customWidth="1"/>
    <col min="8456" max="8456" width="21" style="72" customWidth="1"/>
    <col min="8457" max="8457" width="19" style="72" customWidth="1"/>
    <col min="8458" max="8458" width="21.42578125" style="72" customWidth="1"/>
    <col min="8459" max="8459" width="14" style="72" customWidth="1"/>
    <col min="8460" max="8460" width="14.42578125" style="72" customWidth="1"/>
    <col min="8461" max="8704" width="9.140625" style="72"/>
    <col min="8705" max="8705" width="15.85546875" style="72" customWidth="1"/>
    <col min="8706" max="8707" width="10.5703125" style="72" customWidth="1"/>
    <col min="8708" max="8708" width="9.85546875" style="72" customWidth="1"/>
    <col min="8709" max="8709" width="9.28515625" style="72" customWidth="1"/>
    <col min="8710" max="8710" width="69.140625" style="72" customWidth="1"/>
    <col min="8711" max="8711" width="22.28515625" style="72" customWidth="1"/>
    <col min="8712" max="8712" width="21" style="72" customWidth="1"/>
    <col min="8713" max="8713" width="19" style="72" customWidth="1"/>
    <col min="8714" max="8714" width="21.42578125" style="72" customWidth="1"/>
    <col min="8715" max="8715" width="14" style="72" customWidth="1"/>
    <col min="8716" max="8716" width="14.42578125" style="72" customWidth="1"/>
    <col min="8717" max="8960" width="9.140625" style="72"/>
    <col min="8961" max="8961" width="15.85546875" style="72" customWidth="1"/>
    <col min="8962" max="8963" width="10.5703125" style="72" customWidth="1"/>
    <col min="8964" max="8964" width="9.85546875" style="72" customWidth="1"/>
    <col min="8965" max="8965" width="9.28515625" style="72" customWidth="1"/>
    <col min="8966" max="8966" width="69.140625" style="72" customWidth="1"/>
    <col min="8967" max="8967" width="22.28515625" style="72" customWidth="1"/>
    <col min="8968" max="8968" width="21" style="72" customWidth="1"/>
    <col min="8969" max="8969" width="19" style="72" customWidth="1"/>
    <col min="8970" max="8970" width="21.42578125" style="72" customWidth="1"/>
    <col min="8971" max="8971" width="14" style="72" customWidth="1"/>
    <col min="8972" max="8972" width="14.42578125" style="72" customWidth="1"/>
    <col min="8973" max="9216" width="9.140625" style="72"/>
    <col min="9217" max="9217" width="15.85546875" style="72" customWidth="1"/>
    <col min="9218" max="9219" width="10.5703125" style="72" customWidth="1"/>
    <col min="9220" max="9220" width="9.85546875" style="72" customWidth="1"/>
    <col min="9221" max="9221" width="9.28515625" style="72" customWidth="1"/>
    <col min="9222" max="9222" width="69.140625" style="72" customWidth="1"/>
    <col min="9223" max="9223" width="22.28515625" style="72" customWidth="1"/>
    <col min="9224" max="9224" width="21" style="72" customWidth="1"/>
    <col min="9225" max="9225" width="19" style="72" customWidth="1"/>
    <col min="9226" max="9226" width="21.42578125" style="72" customWidth="1"/>
    <col min="9227" max="9227" width="14" style="72" customWidth="1"/>
    <col min="9228" max="9228" width="14.42578125" style="72" customWidth="1"/>
    <col min="9229" max="9472" width="9.140625" style="72"/>
    <col min="9473" max="9473" width="15.85546875" style="72" customWidth="1"/>
    <col min="9474" max="9475" width="10.5703125" style="72" customWidth="1"/>
    <col min="9476" max="9476" width="9.85546875" style="72" customWidth="1"/>
    <col min="9477" max="9477" width="9.28515625" style="72" customWidth="1"/>
    <col min="9478" max="9478" width="69.140625" style="72" customWidth="1"/>
    <col min="9479" max="9479" width="22.28515625" style="72" customWidth="1"/>
    <col min="9480" max="9480" width="21" style="72" customWidth="1"/>
    <col min="9481" max="9481" width="19" style="72" customWidth="1"/>
    <col min="9482" max="9482" width="21.42578125" style="72" customWidth="1"/>
    <col min="9483" max="9483" width="14" style="72" customWidth="1"/>
    <col min="9484" max="9484" width="14.42578125" style="72" customWidth="1"/>
    <col min="9485" max="9728" width="9.140625" style="72"/>
    <col min="9729" max="9729" width="15.85546875" style="72" customWidth="1"/>
    <col min="9730" max="9731" width="10.5703125" style="72" customWidth="1"/>
    <col min="9732" max="9732" width="9.85546875" style="72" customWidth="1"/>
    <col min="9733" max="9733" width="9.28515625" style="72" customWidth="1"/>
    <col min="9734" max="9734" width="69.140625" style="72" customWidth="1"/>
    <col min="9735" max="9735" width="22.28515625" style="72" customWidth="1"/>
    <col min="9736" max="9736" width="21" style="72" customWidth="1"/>
    <col min="9737" max="9737" width="19" style="72" customWidth="1"/>
    <col min="9738" max="9738" width="21.42578125" style="72" customWidth="1"/>
    <col min="9739" max="9739" width="14" style="72" customWidth="1"/>
    <col min="9740" max="9740" width="14.42578125" style="72" customWidth="1"/>
    <col min="9741" max="9984" width="9.140625" style="72"/>
    <col min="9985" max="9985" width="15.85546875" style="72" customWidth="1"/>
    <col min="9986" max="9987" width="10.5703125" style="72" customWidth="1"/>
    <col min="9988" max="9988" width="9.85546875" style="72" customWidth="1"/>
    <col min="9989" max="9989" width="9.28515625" style="72" customWidth="1"/>
    <col min="9990" max="9990" width="69.140625" style="72" customWidth="1"/>
    <col min="9991" max="9991" width="22.28515625" style="72" customWidth="1"/>
    <col min="9992" max="9992" width="21" style="72" customWidth="1"/>
    <col min="9993" max="9993" width="19" style="72" customWidth="1"/>
    <col min="9994" max="9994" width="21.42578125" style="72" customWidth="1"/>
    <col min="9995" max="9995" width="14" style="72" customWidth="1"/>
    <col min="9996" max="9996" width="14.42578125" style="72" customWidth="1"/>
    <col min="9997" max="10240" width="9.140625" style="72"/>
    <col min="10241" max="10241" width="15.85546875" style="72" customWidth="1"/>
    <col min="10242" max="10243" width="10.5703125" style="72" customWidth="1"/>
    <col min="10244" max="10244" width="9.85546875" style="72" customWidth="1"/>
    <col min="10245" max="10245" width="9.28515625" style="72" customWidth="1"/>
    <col min="10246" max="10246" width="69.140625" style="72" customWidth="1"/>
    <col min="10247" max="10247" width="22.28515625" style="72" customWidth="1"/>
    <col min="10248" max="10248" width="21" style="72" customWidth="1"/>
    <col min="10249" max="10249" width="19" style="72" customWidth="1"/>
    <col min="10250" max="10250" width="21.42578125" style="72" customWidth="1"/>
    <col min="10251" max="10251" width="14" style="72" customWidth="1"/>
    <col min="10252" max="10252" width="14.42578125" style="72" customWidth="1"/>
    <col min="10253" max="10496" width="9.140625" style="72"/>
    <col min="10497" max="10497" width="15.85546875" style="72" customWidth="1"/>
    <col min="10498" max="10499" width="10.5703125" style="72" customWidth="1"/>
    <col min="10500" max="10500" width="9.85546875" style="72" customWidth="1"/>
    <col min="10501" max="10501" width="9.28515625" style="72" customWidth="1"/>
    <col min="10502" max="10502" width="69.140625" style="72" customWidth="1"/>
    <col min="10503" max="10503" width="22.28515625" style="72" customWidth="1"/>
    <col min="10504" max="10504" width="21" style="72" customWidth="1"/>
    <col min="10505" max="10505" width="19" style="72" customWidth="1"/>
    <col min="10506" max="10506" width="21.42578125" style="72" customWidth="1"/>
    <col min="10507" max="10507" width="14" style="72" customWidth="1"/>
    <col min="10508" max="10508" width="14.42578125" style="72" customWidth="1"/>
    <col min="10509" max="10752" width="9.140625" style="72"/>
    <col min="10753" max="10753" width="15.85546875" style="72" customWidth="1"/>
    <col min="10754" max="10755" width="10.5703125" style="72" customWidth="1"/>
    <col min="10756" max="10756" width="9.85546875" style="72" customWidth="1"/>
    <col min="10757" max="10757" width="9.28515625" style="72" customWidth="1"/>
    <col min="10758" max="10758" width="69.140625" style="72" customWidth="1"/>
    <col min="10759" max="10759" width="22.28515625" style="72" customWidth="1"/>
    <col min="10760" max="10760" width="21" style="72" customWidth="1"/>
    <col min="10761" max="10761" width="19" style="72" customWidth="1"/>
    <col min="10762" max="10762" width="21.42578125" style="72" customWidth="1"/>
    <col min="10763" max="10763" width="14" style="72" customWidth="1"/>
    <col min="10764" max="10764" width="14.42578125" style="72" customWidth="1"/>
    <col min="10765" max="11008" width="9.140625" style="72"/>
    <col min="11009" max="11009" width="15.85546875" style="72" customWidth="1"/>
    <col min="11010" max="11011" width="10.5703125" style="72" customWidth="1"/>
    <col min="11012" max="11012" width="9.85546875" style="72" customWidth="1"/>
    <col min="11013" max="11013" width="9.28515625" style="72" customWidth="1"/>
    <col min="11014" max="11014" width="69.140625" style="72" customWidth="1"/>
    <col min="11015" max="11015" width="22.28515625" style="72" customWidth="1"/>
    <col min="11016" max="11016" width="21" style="72" customWidth="1"/>
    <col min="11017" max="11017" width="19" style="72" customWidth="1"/>
    <col min="11018" max="11018" width="21.42578125" style="72" customWidth="1"/>
    <col min="11019" max="11019" width="14" style="72" customWidth="1"/>
    <col min="11020" max="11020" width="14.42578125" style="72" customWidth="1"/>
    <col min="11021" max="11264" width="9.140625" style="72"/>
    <col min="11265" max="11265" width="15.85546875" style="72" customWidth="1"/>
    <col min="11266" max="11267" width="10.5703125" style="72" customWidth="1"/>
    <col min="11268" max="11268" width="9.85546875" style="72" customWidth="1"/>
    <col min="11269" max="11269" width="9.28515625" style="72" customWidth="1"/>
    <col min="11270" max="11270" width="69.140625" style="72" customWidth="1"/>
    <col min="11271" max="11271" width="22.28515625" style="72" customWidth="1"/>
    <col min="11272" max="11272" width="21" style="72" customWidth="1"/>
    <col min="11273" max="11273" width="19" style="72" customWidth="1"/>
    <col min="11274" max="11274" width="21.42578125" style="72" customWidth="1"/>
    <col min="11275" max="11275" width="14" style="72" customWidth="1"/>
    <col min="11276" max="11276" width="14.42578125" style="72" customWidth="1"/>
    <col min="11277" max="11520" width="9.140625" style="72"/>
    <col min="11521" max="11521" width="15.85546875" style="72" customWidth="1"/>
    <col min="11522" max="11523" width="10.5703125" style="72" customWidth="1"/>
    <col min="11524" max="11524" width="9.85546875" style="72" customWidth="1"/>
    <col min="11525" max="11525" width="9.28515625" style="72" customWidth="1"/>
    <col min="11526" max="11526" width="69.140625" style="72" customWidth="1"/>
    <col min="11527" max="11527" width="22.28515625" style="72" customWidth="1"/>
    <col min="11528" max="11528" width="21" style="72" customWidth="1"/>
    <col min="11529" max="11529" width="19" style="72" customWidth="1"/>
    <col min="11530" max="11530" width="21.42578125" style="72" customWidth="1"/>
    <col min="11531" max="11531" width="14" style="72" customWidth="1"/>
    <col min="11532" max="11532" width="14.42578125" style="72" customWidth="1"/>
    <col min="11533" max="11776" width="9.140625" style="72"/>
    <col min="11777" max="11777" width="15.85546875" style="72" customWidth="1"/>
    <col min="11778" max="11779" width="10.5703125" style="72" customWidth="1"/>
    <col min="11780" max="11780" width="9.85546875" style="72" customWidth="1"/>
    <col min="11781" max="11781" width="9.28515625" style="72" customWidth="1"/>
    <col min="11782" max="11782" width="69.140625" style="72" customWidth="1"/>
    <col min="11783" max="11783" width="22.28515625" style="72" customWidth="1"/>
    <col min="11784" max="11784" width="21" style="72" customWidth="1"/>
    <col min="11785" max="11785" width="19" style="72" customWidth="1"/>
    <col min="11786" max="11786" width="21.42578125" style="72" customWidth="1"/>
    <col min="11787" max="11787" width="14" style="72" customWidth="1"/>
    <col min="11788" max="11788" width="14.42578125" style="72" customWidth="1"/>
    <col min="11789" max="12032" width="9.140625" style="72"/>
    <col min="12033" max="12033" width="15.85546875" style="72" customWidth="1"/>
    <col min="12034" max="12035" width="10.5703125" style="72" customWidth="1"/>
    <col min="12036" max="12036" width="9.85546875" style="72" customWidth="1"/>
    <col min="12037" max="12037" width="9.28515625" style="72" customWidth="1"/>
    <col min="12038" max="12038" width="69.140625" style="72" customWidth="1"/>
    <col min="12039" max="12039" width="22.28515625" style="72" customWidth="1"/>
    <col min="12040" max="12040" width="21" style="72" customWidth="1"/>
    <col min="12041" max="12041" width="19" style="72" customWidth="1"/>
    <col min="12042" max="12042" width="21.42578125" style="72" customWidth="1"/>
    <col min="12043" max="12043" width="14" style="72" customWidth="1"/>
    <col min="12044" max="12044" width="14.42578125" style="72" customWidth="1"/>
    <col min="12045" max="12288" width="9.140625" style="72"/>
    <col min="12289" max="12289" width="15.85546875" style="72" customWidth="1"/>
    <col min="12290" max="12291" width="10.5703125" style="72" customWidth="1"/>
    <col min="12292" max="12292" width="9.85546875" style="72" customWidth="1"/>
    <col min="12293" max="12293" width="9.28515625" style="72" customWidth="1"/>
    <col min="12294" max="12294" width="69.140625" style="72" customWidth="1"/>
    <col min="12295" max="12295" width="22.28515625" style="72" customWidth="1"/>
    <col min="12296" max="12296" width="21" style="72" customWidth="1"/>
    <col min="12297" max="12297" width="19" style="72" customWidth="1"/>
    <col min="12298" max="12298" width="21.42578125" style="72" customWidth="1"/>
    <col min="12299" max="12299" width="14" style="72" customWidth="1"/>
    <col min="12300" max="12300" width="14.42578125" style="72" customWidth="1"/>
    <col min="12301" max="12544" width="9.140625" style="72"/>
    <col min="12545" max="12545" width="15.85546875" style="72" customWidth="1"/>
    <col min="12546" max="12547" width="10.5703125" style="72" customWidth="1"/>
    <col min="12548" max="12548" width="9.85546875" style="72" customWidth="1"/>
    <col min="12549" max="12549" width="9.28515625" style="72" customWidth="1"/>
    <col min="12550" max="12550" width="69.140625" style="72" customWidth="1"/>
    <col min="12551" max="12551" width="22.28515625" style="72" customWidth="1"/>
    <col min="12552" max="12552" width="21" style="72" customWidth="1"/>
    <col min="12553" max="12553" width="19" style="72" customWidth="1"/>
    <col min="12554" max="12554" width="21.42578125" style="72" customWidth="1"/>
    <col min="12555" max="12555" width="14" style="72" customWidth="1"/>
    <col min="12556" max="12556" width="14.42578125" style="72" customWidth="1"/>
    <col min="12557" max="12800" width="9.140625" style="72"/>
    <col min="12801" max="12801" width="15.85546875" style="72" customWidth="1"/>
    <col min="12802" max="12803" width="10.5703125" style="72" customWidth="1"/>
    <col min="12804" max="12804" width="9.85546875" style="72" customWidth="1"/>
    <col min="12805" max="12805" width="9.28515625" style="72" customWidth="1"/>
    <col min="12806" max="12806" width="69.140625" style="72" customWidth="1"/>
    <col min="12807" max="12807" width="22.28515625" style="72" customWidth="1"/>
    <col min="12808" max="12808" width="21" style="72" customWidth="1"/>
    <col min="12809" max="12809" width="19" style="72" customWidth="1"/>
    <col min="12810" max="12810" width="21.42578125" style="72" customWidth="1"/>
    <col min="12811" max="12811" width="14" style="72" customWidth="1"/>
    <col min="12812" max="12812" width="14.42578125" style="72" customWidth="1"/>
    <col min="12813" max="13056" width="9.140625" style="72"/>
    <col min="13057" max="13057" width="15.85546875" style="72" customWidth="1"/>
    <col min="13058" max="13059" width="10.5703125" style="72" customWidth="1"/>
    <col min="13060" max="13060" width="9.85546875" style="72" customWidth="1"/>
    <col min="13061" max="13061" width="9.28515625" style="72" customWidth="1"/>
    <col min="13062" max="13062" width="69.140625" style="72" customWidth="1"/>
    <col min="13063" max="13063" width="22.28515625" style="72" customWidth="1"/>
    <col min="13064" max="13064" width="21" style="72" customWidth="1"/>
    <col min="13065" max="13065" width="19" style="72" customWidth="1"/>
    <col min="13066" max="13066" width="21.42578125" style="72" customWidth="1"/>
    <col min="13067" max="13067" width="14" style="72" customWidth="1"/>
    <col min="13068" max="13068" width="14.42578125" style="72" customWidth="1"/>
    <col min="13069" max="13312" width="9.140625" style="72"/>
    <col min="13313" max="13313" width="15.85546875" style="72" customWidth="1"/>
    <col min="13314" max="13315" width="10.5703125" style="72" customWidth="1"/>
    <col min="13316" max="13316" width="9.85546875" style="72" customWidth="1"/>
    <col min="13317" max="13317" width="9.28515625" style="72" customWidth="1"/>
    <col min="13318" max="13318" width="69.140625" style="72" customWidth="1"/>
    <col min="13319" max="13319" width="22.28515625" style="72" customWidth="1"/>
    <col min="13320" max="13320" width="21" style="72" customWidth="1"/>
    <col min="13321" max="13321" width="19" style="72" customWidth="1"/>
    <col min="13322" max="13322" width="21.42578125" style="72" customWidth="1"/>
    <col min="13323" max="13323" width="14" style="72" customWidth="1"/>
    <col min="13324" max="13324" width="14.42578125" style="72" customWidth="1"/>
    <col min="13325" max="13568" width="9.140625" style="72"/>
    <col min="13569" max="13569" width="15.85546875" style="72" customWidth="1"/>
    <col min="13570" max="13571" width="10.5703125" style="72" customWidth="1"/>
    <col min="13572" max="13572" width="9.85546875" style="72" customWidth="1"/>
    <col min="13573" max="13573" width="9.28515625" style="72" customWidth="1"/>
    <col min="13574" max="13574" width="69.140625" style="72" customWidth="1"/>
    <col min="13575" max="13575" width="22.28515625" style="72" customWidth="1"/>
    <col min="13576" max="13576" width="21" style="72" customWidth="1"/>
    <col min="13577" max="13577" width="19" style="72" customWidth="1"/>
    <col min="13578" max="13578" width="21.42578125" style="72" customWidth="1"/>
    <col min="13579" max="13579" width="14" style="72" customWidth="1"/>
    <col min="13580" max="13580" width="14.42578125" style="72" customWidth="1"/>
    <col min="13581" max="13824" width="9.140625" style="72"/>
    <col min="13825" max="13825" width="15.85546875" style="72" customWidth="1"/>
    <col min="13826" max="13827" width="10.5703125" style="72" customWidth="1"/>
    <col min="13828" max="13828" width="9.85546875" style="72" customWidth="1"/>
    <col min="13829" max="13829" width="9.28515625" style="72" customWidth="1"/>
    <col min="13830" max="13830" width="69.140625" style="72" customWidth="1"/>
    <col min="13831" max="13831" width="22.28515625" style="72" customWidth="1"/>
    <col min="13832" max="13832" width="21" style="72" customWidth="1"/>
    <col min="13833" max="13833" width="19" style="72" customWidth="1"/>
    <col min="13834" max="13834" width="21.42578125" style="72" customWidth="1"/>
    <col min="13835" max="13835" width="14" style="72" customWidth="1"/>
    <col min="13836" max="13836" width="14.42578125" style="72" customWidth="1"/>
    <col min="13837" max="14080" width="9.140625" style="72"/>
    <col min="14081" max="14081" width="15.85546875" style="72" customWidth="1"/>
    <col min="14082" max="14083" width="10.5703125" style="72" customWidth="1"/>
    <col min="14084" max="14084" width="9.85546875" style="72" customWidth="1"/>
    <col min="14085" max="14085" width="9.28515625" style="72" customWidth="1"/>
    <col min="14086" max="14086" width="69.140625" style="72" customWidth="1"/>
    <col min="14087" max="14087" width="22.28515625" style="72" customWidth="1"/>
    <col min="14088" max="14088" width="21" style="72" customWidth="1"/>
    <col min="14089" max="14089" width="19" style="72" customWidth="1"/>
    <col min="14090" max="14090" width="21.42578125" style="72" customWidth="1"/>
    <col min="14091" max="14091" width="14" style="72" customWidth="1"/>
    <col min="14092" max="14092" width="14.42578125" style="72" customWidth="1"/>
    <col min="14093" max="14336" width="9.140625" style="72"/>
    <col min="14337" max="14337" width="15.85546875" style="72" customWidth="1"/>
    <col min="14338" max="14339" width="10.5703125" style="72" customWidth="1"/>
    <col min="14340" max="14340" width="9.85546875" style="72" customWidth="1"/>
    <col min="14341" max="14341" width="9.28515625" style="72" customWidth="1"/>
    <col min="14342" max="14342" width="69.140625" style="72" customWidth="1"/>
    <col min="14343" max="14343" width="22.28515625" style="72" customWidth="1"/>
    <col min="14344" max="14344" width="21" style="72" customWidth="1"/>
    <col min="14345" max="14345" width="19" style="72" customWidth="1"/>
    <col min="14346" max="14346" width="21.42578125" style="72" customWidth="1"/>
    <col min="14347" max="14347" width="14" style="72" customWidth="1"/>
    <col min="14348" max="14348" width="14.42578125" style="72" customWidth="1"/>
    <col min="14349" max="14592" width="9.140625" style="72"/>
    <col min="14593" max="14593" width="15.85546875" style="72" customWidth="1"/>
    <col min="14594" max="14595" width="10.5703125" style="72" customWidth="1"/>
    <col min="14596" max="14596" width="9.85546875" style="72" customWidth="1"/>
    <col min="14597" max="14597" width="9.28515625" style="72" customWidth="1"/>
    <col min="14598" max="14598" width="69.140625" style="72" customWidth="1"/>
    <col min="14599" max="14599" width="22.28515625" style="72" customWidth="1"/>
    <col min="14600" max="14600" width="21" style="72" customWidth="1"/>
    <col min="14601" max="14601" width="19" style="72" customWidth="1"/>
    <col min="14602" max="14602" width="21.42578125" style="72" customWidth="1"/>
    <col min="14603" max="14603" width="14" style="72" customWidth="1"/>
    <col min="14604" max="14604" width="14.42578125" style="72" customWidth="1"/>
    <col min="14605" max="14848" width="9.140625" style="72"/>
    <col min="14849" max="14849" width="15.85546875" style="72" customWidth="1"/>
    <col min="14850" max="14851" width="10.5703125" style="72" customWidth="1"/>
    <col min="14852" max="14852" width="9.85546875" style="72" customWidth="1"/>
    <col min="14853" max="14853" width="9.28515625" style="72" customWidth="1"/>
    <col min="14854" max="14854" width="69.140625" style="72" customWidth="1"/>
    <col min="14855" max="14855" width="22.28515625" style="72" customWidth="1"/>
    <col min="14856" max="14856" width="21" style="72" customWidth="1"/>
    <col min="14857" max="14857" width="19" style="72" customWidth="1"/>
    <col min="14858" max="14858" width="21.42578125" style="72" customWidth="1"/>
    <col min="14859" max="14859" width="14" style="72" customWidth="1"/>
    <col min="14860" max="14860" width="14.42578125" style="72" customWidth="1"/>
    <col min="14861" max="15104" width="9.140625" style="72"/>
    <col min="15105" max="15105" width="15.85546875" style="72" customWidth="1"/>
    <col min="15106" max="15107" width="10.5703125" style="72" customWidth="1"/>
    <col min="15108" max="15108" width="9.85546875" style="72" customWidth="1"/>
    <col min="15109" max="15109" width="9.28515625" style="72" customWidth="1"/>
    <col min="15110" max="15110" width="69.140625" style="72" customWidth="1"/>
    <col min="15111" max="15111" width="22.28515625" style="72" customWidth="1"/>
    <col min="15112" max="15112" width="21" style="72" customWidth="1"/>
    <col min="15113" max="15113" width="19" style="72" customWidth="1"/>
    <col min="15114" max="15114" width="21.42578125" style="72" customWidth="1"/>
    <col min="15115" max="15115" width="14" style="72" customWidth="1"/>
    <col min="15116" max="15116" width="14.42578125" style="72" customWidth="1"/>
    <col min="15117" max="15360" width="9.140625" style="72"/>
    <col min="15361" max="15361" width="15.85546875" style="72" customWidth="1"/>
    <col min="15362" max="15363" width="10.5703125" style="72" customWidth="1"/>
    <col min="15364" max="15364" width="9.85546875" style="72" customWidth="1"/>
    <col min="15365" max="15365" width="9.28515625" style="72" customWidth="1"/>
    <col min="15366" max="15366" width="69.140625" style="72" customWidth="1"/>
    <col min="15367" max="15367" width="22.28515625" style="72" customWidth="1"/>
    <col min="15368" max="15368" width="21" style="72" customWidth="1"/>
    <col min="15369" max="15369" width="19" style="72" customWidth="1"/>
    <col min="15370" max="15370" width="21.42578125" style="72" customWidth="1"/>
    <col min="15371" max="15371" width="14" style="72" customWidth="1"/>
    <col min="15372" max="15372" width="14.42578125" style="72" customWidth="1"/>
    <col min="15373" max="15616" width="9.140625" style="72"/>
    <col min="15617" max="15617" width="15.85546875" style="72" customWidth="1"/>
    <col min="15618" max="15619" width="10.5703125" style="72" customWidth="1"/>
    <col min="15620" max="15620" width="9.85546875" style="72" customWidth="1"/>
    <col min="15621" max="15621" width="9.28515625" style="72" customWidth="1"/>
    <col min="15622" max="15622" width="69.140625" style="72" customWidth="1"/>
    <col min="15623" max="15623" width="22.28515625" style="72" customWidth="1"/>
    <col min="15624" max="15624" width="21" style="72" customWidth="1"/>
    <col min="15625" max="15625" width="19" style="72" customWidth="1"/>
    <col min="15626" max="15626" width="21.42578125" style="72" customWidth="1"/>
    <col min="15627" max="15627" width="14" style="72" customWidth="1"/>
    <col min="15628" max="15628" width="14.42578125" style="72" customWidth="1"/>
    <col min="15629" max="15872" width="9.140625" style="72"/>
    <col min="15873" max="15873" width="15.85546875" style="72" customWidth="1"/>
    <col min="15874" max="15875" width="10.5703125" style="72" customWidth="1"/>
    <col min="15876" max="15876" width="9.85546875" style="72" customWidth="1"/>
    <col min="15877" max="15877" width="9.28515625" style="72" customWidth="1"/>
    <col min="15878" max="15878" width="69.140625" style="72" customWidth="1"/>
    <col min="15879" max="15879" width="22.28515625" style="72" customWidth="1"/>
    <col min="15880" max="15880" width="21" style="72" customWidth="1"/>
    <col min="15881" max="15881" width="19" style="72" customWidth="1"/>
    <col min="15882" max="15882" width="21.42578125" style="72" customWidth="1"/>
    <col min="15883" max="15883" width="14" style="72" customWidth="1"/>
    <col min="15884" max="15884" width="14.42578125" style="72" customWidth="1"/>
    <col min="15885" max="16128" width="9.140625" style="72"/>
    <col min="16129" max="16129" width="15.85546875" style="72" customWidth="1"/>
    <col min="16130" max="16131" width="10.5703125" style="72" customWidth="1"/>
    <col min="16132" max="16132" width="9.85546875" style="72" customWidth="1"/>
    <col min="16133" max="16133" width="9.28515625" style="72" customWidth="1"/>
    <col min="16134" max="16134" width="69.140625" style="72" customWidth="1"/>
    <col min="16135" max="16135" width="22.28515625" style="72" customWidth="1"/>
    <col min="16136" max="16136" width="21" style="72" customWidth="1"/>
    <col min="16137" max="16137" width="19" style="72" customWidth="1"/>
    <col min="16138" max="16138" width="21.42578125" style="72" customWidth="1"/>
    <col min="16139" max="16139" width="14" style="72" customWidth="1"/>
    <col min="16140" max="16140" width="14.42578125" style="72" customWidth="1"/>
    <col min="16141" max="16384" width="9.140625" style="72"/>
  </cols>
  <sheetData>
    <row r="1" spans="1:12" ht="15" x14ac:dyDescent="0.2">
      <c r="G1" s="73"/>
      <c r="H1" s="73"/>
      <c r="I1" s="73"/>
      <c r="K1" s="73"/>
    </row>
    <row r="3" spans="1:12" ht="23.25" x14ac:dyDescent="0.35">
      <c r="A3" s="74" t="s">
        <v>77</v>
      </c>
      <c r="B3" s="75"/>
      <c r="C3" s="75"/>
      <c r="D3" s="75"/>
      <c r="E3" s="75"/>
      <c r="F3" s="75"/>
      <c r="G3" s="75"/>
      <c r="H3" s="75"/>
      <c r="I3" s="75"/>
      <c r="J3" s="76"/>
      <c r="K3" s="76"/>
    </row>
    <row r="4" spans="1:12" ht="24.75" customHeight="1" x14ac:dyDescent="0.25">
      <c r="A4" s="74" t="s">
        <v>78</v>
      </c>
      <c r="B4" s="74"/>
      <c r="C4" s="74"/>
      <c r="D4" s="74"/>
      <c r="E4" s="77"/>
      <c r="F4" s="77"/>
      <c r="G4" s="76"/>
      <c r="H4" s="76"/>
      <c r="I4" s="76"/>
      <c r="J4" s="76"/>
    </row>
    <row r="5" spans="1:12" ht="15.75" thickBot="1" x14ac:dyDescent="0.25">
      <c r="B5" s="78"/>
      <c r="C5" s="78"/>
      <c r="G5" s="79"/>
      <c r="H5" s="79"/>
      <c r="I5" s="79"/>
      <c r="J5" s="73"/>
      <c r="K5" s="80"/>
      <c r="L5" s="80" t="s">
        <v>79</v>
      </c>
    </row>
    <row r="6" spans="1:12" ht="24" customHeight="1" x14ac:dyDescent="0.25">
      <c r="A6" s="81" t="s">
        <v>80</v>
      </c>
      <c r="B6" s="82" t="s">
        <v>81</v>
      </c>
      <c r="C6" s="83"/>
      <c r="D6" s="83"/>
      <c r="E6" s="84"/>
      <c r="F6" s="85" t="s">
        <v>82</v>
      </c>
      <c r="G6" s="85" t="s">
        <v>83</v>
      </c>
      <c r="H6" s="85" t="s">
        <v>84</v>
      </c>
      <c r="I6" s="85" t="s">
        <v>85</v>
      </c>
      <c r="J6" s="85" t="s">
        <v>85</v>
      </c>
      <c r="K6" s="85" t="s">
        <v>86</v>
      </c>
      <c r="L6" s="85" t="s">
        <v>86</v>
      </c>
    </row>
    <row r="7" spans="1:12" ht="17.25" customHeight="1" x14ac:dyDescent="0.25">
      <c r="A7" s="86" t="s">
        <v>87</v>
      </c>
      <c r="B7" s="87" t="s">
        <v>88</v>
      </c>
      <c r="C7" s="88" t="s">
        <v>89</v>
      </c>
      <c r="D7" s="89" t="s">
        <v>90</v>
      </c>
      <c r="E7" s="90" t="s">
        <v>91</v>
      </c>
      <c r="F7" s="91"/>
      <c r="G7" s="92" t="s">
        <v>92</v>
      </c>
      <c r="H7" s="92" t="s">
        <v>93</v>
      </c>
      <c r="I7" s="92" t="s">
        <v>94</v>
      </c>
      <c r="J7" s="92" t="s">
        <v>95</v>
      </c>
      <c r="K7" s="92" t="s">
        <v>96</v>
      </c>
      <c r="L7" s="92" t="s">
        <v>96</v>
      </c>
    </row>
    <row r="8" spans="1:12" ht="15" x14ac:dyDescent="0.25">
      <c r="A8" s="93" t="s">
        <v>97</v>
      </c>
      <c r="B8" s="94" t="s">
        <v>98</v>
      </c>
      <c r="C8" s="88"/>
      <c r="D8" s="88"/>
      <c r="E8" s="95" t="s">
        <v>99</v>
      </c>
      <c r="F8" s="96"/>
      <c r="G8" s="92" t="s">
        <v>100</v>
      </c>
      <c r="H8" s="92" t="s">
        <v>101</v>
      </c>
      <c r="I8" s="97" t="s">
        <v>102</v>
      </c>
      <c r="J8" s="97" t="s">
        <v>103</v>
      </c>
      <c r="K8" s="98" t="s">
        <v>104</v>
      </c>
      <c r="L8" s="98" t="s">
        <v>105</v>
      </c>
    </row>
    <row r="9" spans="1:12" ht="15.75" thickBot="1" x14ac:dyDescent="0.3">
      <c r="A9" s="93" t="s">
        <v>106</v>
      </c>
      <c r="B9" s="99"/>
      <c r="C9" s="100"/>
      <c r="D9" s="100"/>
      <c r="E9" s="101"/>
      <c r="F9" s="102"/>
      <c r="G9" s="97"/>
      <c r="H9" s="103"/>
      <c r="I9" s="104"/>
      <c r="J9" s="105" t="s">
        <v>102</v>
      </c>
      <c r="K9" s="106"/>
      <c r="L9" s="106"/>
    </row>
    <row r="10" spans="1:12" ht="15" thickBot="1" x14ac:dyDescent="0.25">
      <c r="A10" s="107" t="s">
        <v>10</v>
      </c>
      <c r="B10" s="108" t="s">
        <v>107</v>
      </c>
      <c r="C10" s="109" t="s">
        <v>108</v>
      </c>
      <c r="D10" s="109" t="s">
        <v>109</v>
      </c>
      <c r="E10" s="110" t="s">
        <v>110</v>
      </c>
      <c r="F10" s="110" t="s">
        <v>111</v>
      </c>
      <c r="G10" s="110">
        <v>1</v>
      </c>
      <c r="H10" s="110">
        <v>2</v>
      </c>
      <c r="I10" s="110">
        <v>3</v>
      </c>
      <c r="J10" s="110">
        <v>4</v>
      </c>
      <c r="K10" s="110">
        <v>5</v>
      </c>
      <c r="L10" s="110">
        <v>6</v>
      </c>
    </row>
    <row r="11" spans="1:12" ht="24.75" customHeight="1" x14ac:dyDescent="0.25">
      <c r="A11" s="111" t="s">
        <v>112</v>
      </c>
      <c r="B11" s="112" t="s">
        <v>113</v>
      </c>
      <c r="C11" s="113"/>
      <c r="D11" s="114"/>
      <c r="E11" s="115"/>
      <c r="F11" s="116" t="s">
        <v>114</v>
      </c>
      <c r="G11" s="117">
        <f>SUM(G12+G20+G32+G84)</f>
        <v>60917533</v>
      </c>
      <c r="H11" s="117">
        <f>SUM(H12+H20+H32+H84)</f>
        <v>40822698</v>
      </c>
      <c r="I11" s="117">
        <f>SUM(I12+I20+I32+I84)</f>
        <v>4978170</v>
      </c>
      <c r="J11" s="117">
        <f>SUM(J12+J20+J32+J84)</f>
        <v>40232094</v>
      </c>
      <c r="K11" s="118">
        <f t="shared" ref="K11:L17" si="0">SUM($J11/G11)*100</f>
        <v>66.043537908864437</v>
      </c>
      <c r="L11" s="118">
        <f t="shared" si="0"/>
        <v>98.553246039739946</v>
      </c>
    </row>
    <row r="12" spans="1:12" ht="18.95" customHeight="1" x14ac:dyDescent="0.25">
      <c r="A12" s="119" t="s">
        <v>112</v>
      </c>
      <c r="B12" s="120"/>
      <c r="C12" s="121" t="s">
        <v>115</v>
      </c>
      <c r="D12" s="121"/>
      <c r="E12" s="122"/>
      <c r="F12" s="123" t="s">
        <v>116</v>
      </c>
      <c r="G12" s="124">
        <f>SUM(G13+G14+G16+G17+G18+G19)</f>
        <v>33743095</v>
      </c>
      <c r="H12" s="124">
        <f>SUM(H13+H14+H16+H17+H18+H19)</f>
        <v>22357444</v>
      </c>
      <c r="I12" s="124">
        <f>SUM(I13+I14+I16+I17+I18+I19)</f>
        <v>2978145</v>
      </c>
      <c r="J12" s="124">
        <f>SUM(J13+J14+J16+J17+J18+J19)</f>
        <v>22865483</v>
      </c>
      <c r="K12" s="125">
        <f t="shared" si="0"/>
        <v>67.763443157777914</v>
      </c>
      <c r="L12" s="125">
        <f t="shared" si="0"/>
        <v>102.27234830600493</v>
      </c>
    </row>
    <row r="13" spans="1:12" ht="18.95" customHeight="1" x14ac:dyDescent="0.25">
      <c r="A13" s="126" t="s">
        <v>112</v>
      </c>
      <c r="B13" s="120"/>
      <c r="C13" s="121"/>
      <c r="D13" s="127" t="s">
        <v>117</v>
      </c>
      <c r="E13" s="128"/>
      <c r="F13" s="129" t="s">
        <v>118</v>
      </c>
      <c r="G13" s="130">
        <v>32629729</v>
      </c>
      <c r="H13" s="130">
        <v>21573162</v>
      </c>
      <c r="I13" s="130">
        <v>2687955</v>
      </c>
      <c r="J13" s="130">
        <v>20453695</v>
      </c>
      <c r="K13" s="131">
        <f t="shared" si="0"/>
        <v>62.684231916238097</v>
      </c>
      <c r="L13" s="131">
        <f t="shared" si="0"/>
        <v>94.810834869733057</v>
      </c>
    </row>
    <row r="14" spans="1:12" ht="18.95" customHeight="1" x14ac:dyDescent="0.25">
      <c r="A14" s="126" t="s">
        <v>112</v>
      </c>
      <c r="B14" s="120"/>
      <c r="C14" s="121"/>
      <c r="D14" s="127" t="s">
        <v>119</v>
      </c>
      <c r="E14" s="128"/>
      <c r="F14" s="129" t="s">
        <v>120</v>
      </c>
      <c r="G14" s="130">
        <f>SUM(G15:G15)</f>
        <v>22911</v>
      </c>
      <c r="H14" s="130">
        <f>SUM(H15:H15)</f>
        <v>17265</v>
      </c>
      <c r="I14" s="130">
        <f>SUM(I15:I15)</f>
        <v>5075</v>
      </c>
      <c r="J14" s="130">
        <f>SUM(J15:J15)</f>
        <v>73417</v>
      </c>
      <c r="K14" s="131">
        <f t="shared" si="0"/>
        <v>320.4443280520274</v>
      </c>
      <c r="L14" s="131">
        <f t="shared" si="0"/>
        <v>425.23602664349835</v>
      </c>
    </row>
    <row r="15" spans="1:12" ht="18.95" customHeight="1" x14ac:dyDescent="0.2">
      <c r="A15" s="132" t="s">
        <v>112</v>
      </c>
      <c r="B15" s="133"/>
      <c r="C15" s="134"/>
      <c r="D15" s="135"/>
      <c r="E15" s="136" t="s">
        <v>121</v>
      </c>
      <c r="F15" s="137" t="s">
        <v>122</v>
      </c>
      <c r="G15" s="138">
        <v>22911</v>
      </c>
      <c r="H15" s="138">
        <v>17265</v>
      </c>
      <c r="I15" s="138">
        <v>5075</v>
      </c>
      <c r="J15" s="138">
        <v>73417</v>
      </c>
      <c r="K15" s="139">
        <f t="shared" si="0"/>
        <v>320.4443280520274</v>
      </c>
      <c r="L15" s="139">
        <f t="shared" si="0"/>
        <v>425.23602664349835</v>
      </c>
    </row>
    <row r="16" spans="1:12" ht="18.95" customHeight="1" x14ac:dyDescent="0.25">
      <c r="A16" s="126" t="s">
        <v>112</v>
      </c>
      <c r="B16" s="120"/>
      <c r="C16" s="121"/>
      <c r="D16" s="127" t="s">
        <v>123</v>
      </c>
      <c r="E16" s="128"/>
      <c r="F16" s="129" t="s">
        <v>124</v>
      </c>
      <c r="G16" s="130">
        <v>191</v>
      </c>
      <c r="H16" s="130">
        <v>137</v>
      </c>
      <c r="I16" s="130">
        <v>861</v>
      </c>
      <c r="J16" s="130">
        <v>6980</v>
      </c>
      <c r="K16" s="131">
        <f t="shared" si="0"/>
        <v>3654.4502617801045</v>
      </c>
      <c r="L16" s="131">
        <f t="shared" si="0"/>
        <v>5094.8905109489051</v>
      </c>
    </row>
    <row r="17" spans="1:12" ht="18.95" customHeight="1" x14ac:dyDescent="0.25">
      <c r="A17" s="126" t="s">
        <v>112</v>
      </c>
      <c r="B17" s="120"/>
      <c r="C17" s="121"/>
      <c r="D17" s="127" t="s">
        <v>125</v>
      </c>
      <c r="E17" s="128"/>
      <c r="F17" s="129" t="s">
        <v>126</v>
      </c>
      <c r="G17" s="130">
        <v>1090264</v>
      </c>
      <c r="H17" s="130">
        <v>766880</v>
      </c>
      <c r="I17" s="130">
        <v>284254</v>
      </c>
      <c r="J17" s="130">
        <v>2331391</v>
      </c>
      <c r="K17" s="131">
        <f t="shared" si="0"/>
        <v>213.8372907846173</v>
      </c>
      <c r="L17" s="131">
        <f t="shared" si="0"/>
        <v>304.0098842061339</v>
      </c>
    </row>
    <row r="18" spans="1:12" ht="18.95" hidden="1" customHeight="1" x14ac:dyDescent="0.25">
      <c r="A18" s="126"/>
      <c r="B18" s="120"/>
      <c r="C18" s="121"/>
      <c r="D18" s="127" t="s">
        <v>127</v>
      </c>
      <c r="E18" s="128"/>
      <c r="F18" s="129" t="s">
        <v>128</v>
      </c>
      <c r="G18" s="130">
        <v>0</v>
      </c>
      <c r="H18" s="130">
        <v>0</v>
      </c>
      <c r="I18" s="130">
        <v>0</v>
      </c>
      <c r="J18" s="130">
        <v>0</v>
      </c>
      <c r="K18" s="131">
        <v>0</v>
      </c>
      <c r="L18" s="131">
        <v>0</v>
      </c>
    </row>
    <row r="19" spans="1:12" ht="18.95" hidden="1" customHeight="1" x14ac:dyDescent="0.25">
      <c r="A19" s="126"/>
      <c r="B19" s="120"/>
      <c r="C19" s="121"/>
      <c r="D19" s="127" t="s">
        <v>129</v>
      </c>
      <c r="E19" s="128"/>
      <c r="F19" s="129" t="s">
        <v>130</v>
      </c>
      <c r="G19" s="130">
        <v>0</v>
      </c>
      <c r="H19" s="130">
        <v>0</v>
      </c>
      <c r="I19" s="130">
        <v>0</v>
      </c>
      <c r="J19" s="130">
        <v>0</v>
      </c>
      <c r="K19" s="131">
        <v>0</v>
      </c>
      <c r="L19" s="131">
        <v>0</v>
      </c>
    </row>
    <row r="20" spans="1:12" ht="18.95" customHeight="1" x14ac:dyDescent="0.25">
      <c r="A20" s="119" t="s">
        <v>112</v>
      </c>
      <c r="B20" s="140"/>
      <c r="C20" s="141" t="s">
        <v>131</v>
      </c>
      <c r="D20" s="141"/>
      <c r="E20" s="142"/>
      <c r="F20" s="143" t="s">
        <v>132</v>
      </c>
      <c r="G20" s="144">
        <v>13114892</v>
      </c>
      <c r="H20" s="145">
        <v>8767950</v>
      </c>
      <c r="I20" s="145">
        <v>1101679</v>
      </c>
      <c r="J20" s="145">
        <v>8685823</v>
      </c>
      <c r="K20" s="125">
        <f t="shared" ref="K20:L62" si="1">SUM($J20/G20)*100</f>
        <v>66.228703980177656</v>
      </c>
      <c r="L20" s="125">
        <f t="shared" si="1"/>
        <v>99.063327231564955</v>
      </c>
    </row>
    <row r="21" spans="1:12" ht="18.95" hidden="1" customHeight="1" x14ac:dyDescent="0.2">
      <c r="A21" s="126" t="s">
        <v>112</v>
      </c>
      <c r="B21" s="133"/>
      <c r="C21" s="134"/>
      <c r="D21" s="146" t="s">
        <v>133</v>
      </c>
      <c r="E21" s="147"/>
      <c r="F21" s="148" t="s">
        <v>134</v>
      </c>
      <c r="G21" s="130"/>
      <c r="H21" s="130"/>
      <c r="I21" s="130"/>
      <c r="J21" s="130"/>
      <c r="K21" s="131" t="e">
        <f t="shared" si="1"/>
        <v>#DIV/0!</v>
      </c>
      <c r="L21" s="131" t="e">
        <f t="shared" si="1"/>
        <v>#DIV/0!</v>
      </c>
    </row>
    <row r="22" spans="1:12" ht="18.95" hidden="1" customHeight="1" x14ac:dyDescent="0.2">
      <c r="A22" s="126" t="s">
        <v>112</v>
      </c>
      <c r="B22" s="133"/>
      <c r="C22" s="134"/>
      <c r="D22" s="146" t="s">
        <v>135</v>
      </c>
      <c r="E22" s="147"/>
      <c r="F22" s="148" t="s">
        <v>136</v>
      </c>
      <c r="G22" s="130"/>
      <c r="H22" s="130"/>
      <c r="I22" s="130"/>
      <c r="J22" s="130"/>
      <c r="K22" s="131" t="e">
        <f t="shared" si="1"/>
        <v>#DIV/0!</v>
      </c>
      <c r="L22" s="131" t="e">
        <f t="shared" si="1"/>
        <v>#DIV/0!</v>
      </c>
    </row>
    <row r="23" spans="1:12" ht="18.95" hidden="1" customHeight="1" x14ac:dyDescent="0.2">
      <c r="A23" s="126" t="s">
        <v>112</v>
      </c>
      <c r="B23" s="133"/>
      <c r="C23" s="134"/>
      <c r="D23" s="146" t="s">
        <v>137</v>
      </c>
      <c r="E23" s="147"/>
      <c r="F23" s="148" t="s">
        <v>138</v>
      </c>
      <c r="G23" s="130"/>
      <c r="H23" s="130"/>
      <c r="I23" s="130">
        <f>SUM(I24:I30)</f>
        <v>0</v>
      </c>
      <c r="J23" s="130">
        <f>SUM(J24:J30)</f>
        <v>0</v>
      </c>
      <c r="K23" s="131" t="e">
        <f t="shared" si="1"/>
        <v>#DIV/0!</v>
      </c>
      <c r="L23" s="131" t="e">
        <f t="shared" si="1"/>
        <v>#DIV/0!</v>
      </c>
    </row>
    <row r="24" spans="1:12" ht="18.95" hidden="1" customHeight="1" x14ac:dyDescent="0.2">
      <c r="A24" s="132" t="s">
        <v>112</v>
      </c>
      <c r="B24" s="133"/>
      <c r="C24" s="134"/>
      <c r="D24" s="135"/>
      <c r="E24" s="136" t="s">
        <v>139</v>
      </c>
      <c r="F24" s="149" t="s">
        <v>140</v>
      </c>
      <c r="G24" s="138"/>
      <c r="H24" s="138"/>
      <c r="I24" s="138"/>
      <c r="J24" s="138"/>
      <c r="K24" s="139" t="e">
        <f t="shared" si="1"/>
        <v>#DIV/0!</v>
      </c>
      <c r="L24" s="139" t="e">
        <f t="shared" si="1"/>
        <v>#DIV/0!</v>
      </c>
    </row>
    <row r="25" spans="1:12" ht="18.95" hidden="1" customHeight="1" x14ac:dyDescent="0.2">
      <c r="A25" s="132" t="s">
        <v>112</v>
      </c>
      <c r="B25" s="133"/>
      <c r="C25" s="134"/>
      <c r="D25" s="135"/>
      <c r="E25" s="136" t="s">
        <v>141</v>
      </c>
      <c r="F25" s="137" t="s">
        <v>142</v>
      </c>
      <c r="G25" s="138"/>
      <c r="H25" s="138"/>
      <c r="I25" s="138"/>
      <c r="J25" s="138"/>
      <c r="K25" s="139" t="e">
        <f t="shared" si="1"/>
        <v>#DIV/0!</v>
      </c>
      <c r="L25" s="139" t="e">
        <f t="shared" si="1"/>
        <v>#DIV/0!</v>
      </c>
    </row>
    <row r="26" spans="1:12" ht="18.95" hidden="1" customHeight="1" x14ac:dyDescent="0.2">
      <c r="A26" s="132" t="s">
        <v>112</v>
      </c>
      <c r="B26" s="133"/>
      <c r="C26" s="134"/>
      <c r="D26" s="135"/>
      <c r="E26" s="136" t="s">
        <v>143</v>
      </c>
      <c r="F26" s="150" t="s">
        <v>144</v>
      </c>
      <c r="G26" s="138"/>
      <c r="H26" s="138"/>
      <c r="I26" s="138"/>
      <c r="J26" s="138"/>
      <c r="K26" s="139" t="e">
        <f t="shared" si="1"/>
        <v>#DIV/0!</v>
      </c>
      <c r="L26" s="139" t="e">
        <f t="shared" si="1"/>
        <v>#DIV/0!</v>
      </c>
    </row>
    <row r="27" spans="1:12" ht="18.95" hidden="1" customHeight="1" x14ac:dyDescent="0.2">
      <c r="A27" s="132" t="s">
        <v>112</v>
      </c>
      <c r="B27" s="133"/>
      <c r="C27" s="134"/>
      <c r="D27" s="135"/>
      <c r="E27" s="136" t="s">
        <v>145</v>
      </c>
      <c r="F27" s="150" t="s">
        <v>146</v>
      </c>
      <c r="G27" s="138"/>
      <c r="H27" s="138"/>
      <c r="I27" s="138"/>
      <c r="J27" s="138"/>
      <c r="K27" s="139" t="e">
        <f t="shared" si="1"/>
        <v>#DIV/0!</v>
      </c>
      <c r="L27" s="139" t="e">
        <f t="shared" si="1"/>
        <v>#DIV/0!</v>
      </c>
    </row>
    <row r="28" spans="1:12" ht="18.95" hidden="1" customHeight="1" x14ac:dyDescent="0.2">
      <c r="A28" s="132" t="s">
        <v>112</v>
      </c>
      <c r="B28" s="133"/>
      <c r="C28" s="134"/>
      <c r="D28" s="135"/>
      <c r="E28" s="136" t="s">
        <v>147</v>
      </c>
      <c r="F28" s="150" t="s">
        <v>148</v>
      </c>
      <c r="G28" s="138"/>
      <c r="H28" s="138"/>
      <c r="I28" s="138"/>
      <c r="J28" s="138"/>
      <c r="K28" s="139" t="e">
        <f t="shared" si="1"/>
        <v>#DIV/0!</v>
      </c>
      <c r="L28" s="139" t="e">
        <f t="shared" si="1"/>
        <v>#DIV/0!</v>
      </c>
    </row>
    <row r="29" spans="1:12" ht="18.95" hidden="1" customHeight="1" x14ac:dyDescent="0.2">
      <c r="A29" s="132" t="s">
        <v>112</v>
      </c>
      <c r="B29" s="133"/>
      <c r="C29" s="134"/>
      <c r="D29" s="135"/>
      <c r="E29" s="136" t="s">
        <v>149</v>
      </c>
      <c r="F29" s="150" t="s">
        <v>150</v>
      </c>
      <c r="G29" s="138"/>
      <c r="H29" s="138"/>
      <c r="I29" s="138"/>
      <c r="J29" s="138"/>
      <c r="K29" s="139" t="e">
        <f t="shared" si="1"/>
        <v>#DIV/0!</v>
      </c>
      <c r="L29" s="139" t="e">
        <f t="shared" si="1"/>
        <v>#DIV/0!</v>
      </c>
    </row>
    <row r="30" spans="1:12" ht="18.95" hidden="1" customHeight="1" x14ac:dyDescent="0.2">
      <c r="A30" s="132" t="s">
        <v>112</v>
      </c>
      <c r="B30" s="133"/>
      <c r="C30" s="134"/>
      <c r="D30" s="135"/>
      <c r="E30" s="136" t="s">
        <v>151</v>
      </c>
      <c r="F30" s="150" t="s">
        <v>152</v>
      </c>
      <c r="G30" s="138"/>
      <c r="H30" s="138"/>
      <c r="I30" s="138"/>
      <c r="J30" s="138"/>
      <c r="K30" s="139" t="e">
        <f t="shared" si="1"/>
        <v>#DIV/0!</v>
      </c>
      <c r="L30" s="139" t="e">
        <f t="shared" si="1"/>
        <v>#DIV/0!</v>
      </c>
    </row>
    <row r="31" spans="1:12" ht="18.95" hidden="1" customHeight="1" x14ac:dyDescent="0.2">
      <c r="A31" s="126" t="s">
        <v>112</v>
      </c>
      <c r="B31" s="133"/>
      <c r="C31" s="134"/>
      <c r="D31" s="146" t="s">
        <v>153</v>
      </c>
      <c r="E31" s="151"/>
      <c r="F31" s="152" t="s">
        <v>154</v>
      </c>
      <c r="G31" s="130"/>
      <c r="H31" s="130"/>
      <c r="I31" s="130"/>
      <c r="J31" s="130"/>
      <c r="K31" s="131" t="e">
        <f t="shared" si="1"/>
        <v>#DIV/0!</v>
      </c>
      <c r="L31" s="131" t="e">
        <f t="shared" si="1"/>
        <v>#DIV/0!</v>
      </c>
    </row>
    <row r="32" spans="1:12" ht="18.95" customHeight="1" x14ac:dyDescent="0.25">
      <c r="A32" s="119" t="s">
        <v>112</v>
      </c>
      <c r="B32" s="140"/>
      <c r="C32" s="153" t="s">
        <v>155</v>
      </c>
      <c r="D32" s="141"/>
      <c r="E32" s="154"/>
      <c r="F32" s="143" t="s">
        <v>156</v>
      </c>
      <c r="G32" s="155">
        <f>SUM(G33+G36+G40+G49+G60+G55+G64)</f>
        <v>13078028</v>
      </c>
      <c r="H32" s="155">
        <f>SUM(H33+H36+H40+H49+H60+H55+H64)</f>
        <v>8869230</v>
      </c>
      <c r="I32" s="155">
        <f>SUM(I33+I36+I40+I49+I60+I55+I64)</f>
        <v>786756</v>
      </c>
      <c r="J32" s="155">
        <f>SUM(J33+J36+J40+J49+J60+J55+J64)</f>
        <v>7990629</v>
      </c>
      <c r="K32" s="125">
        <f t="shared" si="1"/>
        <v>61.099647439201078</v>
      </c>
      <c r="L32" s="125">
        <f t="shared" si="1"/>
        <v>90.093830016810927</v>
      </c>
    </row>
    <row r="33" spans="1:12" ht="18.95" customHeight="1" x14ac:dyDescent="0.2">
      <c r="A33" s="126" t="s">
        <v>112</v>
      </c>
      <c r="B33" s="156"/>
      <c r="C33" s="157"/>
      <c r="D33" s="127" t="s">
        <v>157</v>
      </c>
      <c r="E33" s="158"/>
      <c r="F33" s="129" t="s">
        <v>158</v>
      </c>
      <c r="G33" s="159">
        <f>SUM(G34:G35)</f>
        <v>117603</v>
      </c>
      <c r="H33" s="159">
        <f>SUM(H34:H35)</f>
        <v>77442</v>
      </c>
      <c r="I33" s="159">
        <f>SUM(I34:I35)</f>
        <v>3598</v>
      </c>
      <c r="J33" s="159">
        <f>SUM(J34:J35)</f>
        <v>65224</v>
      </c>
      <c r="K33" s="131">
        <f t="shared" si="1"/>
        <v>55.461170208242983</v>
      </c>
      <c r="L33" s="131">
        <f t="shared" si="1"/>
        <v>84.223031429973389</v>
      </c>
    </row>
    <row r="34" spans="1:12" ht="18.95" customHeight="1" x14ac:dyDescent="0.2">
      <c r="A34" s="132" t="s">
        <v>112</v>
      </c>
      <c r="B34" s="156"/>
      <c r="C34" s="160"/>
      <c r="D34" s="161"/>
      <c r="E34" s="162">
        <v>631001</v>
      </c>
      <c r="F34" s="163" t="s">
        <v>159</v>
      </c>
      <c r="G34" s="164">
        <v>115310</v>
      </c>
      <c r="H34" s="164">
        <v>75920</v>
      </c>
      <c r="I34" s="164">
        <v>3433</v>
      </c>
      <c r="J34" s="164">
        <v>63589</v>
      </c>
      <c r="K34" s="139">
        <f t="shared" si="1"/>
        <v>55.146127829329636</v>
      </c>
      <c r="L34" s="139">
        <f t="shared" si="1"/>
        <v>83.75790305584826</v>
      </c>
    </row>
    <row r="35" spans="1:12" ht="18.95" customHeight="1" x14ac:dyDescent="0.2">
      <c r="A35" s="132" t="s">
        <v>112</v>
      </c>
      <c r="B35" s="156"/>
      <c r="C35" s="160"/>
      <c r="D35" s="161"/>
      <c r="E35" s="162">
        <v>631004</v>
      </c>
      <c r="F35" s="163" t="s">
        <v>160</v>
      </c>
      <c r="G35" s="164">
        <v>2293</v>
      </c>
      <c r="H35" s="164">
        <v>1522</v>
      </c>
      <c r="I35" s="164">
        <v>165</v>
      </c>
      <c r="J35" s="164">
        <v>1635</v>
      </c>
      <c r="K35" s="139">
        <f t="shared" si="1"/>
        <v>71.303968600087217</v>
      </c>
      <c r="L35" s="139">
        <f t="shared" si="1"/>
        <v>107.42444152431013</v>
      </c>
    </row>
    <row r="36" spans="1:12" ht="18.95" customHeight="1" x14ac:dyDescent="0.2">
      <c r="A36" s="126" t="s">
        <v>112</v>
      </c>
      <c r="B36" s="156"/>
      <c r="C36" s="157"/>
      <c r="D36" s="127" t="s">
        <v>161</v>
      </c>
      <c r="E36" s="158"/>
      <c r="F36" s="129" t="s">
        <v>162</v>
      </c>
      <c r="G36" s="159">
        <f>SUM(G37:G39)</f>
        <v>4068701</v>
      </c>
      <c r="H36" s="159">
        <f>SUM(H37:H39)</f>
        <v>2778731</v>
      </c>
      <c r="I36" s="159">
        <f>SUM(I37:I39)</f>
        <v>361794</v>
      </c>
      <c r="J36" s="159">
        <f>SUM(J37:J39)</f>
        <v>3024617</v>
      </c>
      <c r="K36" s="131">
        <f t="shared" si="1"/>
        <v>74.338640268724589</v>
      </c>
      <c r="L36" s="131">
        <f t="shared" si="1"/>
        <v>108.84885942539957</v>
      </c>
    </row>
    <row r="37" spans="1:12" ht="18.95" customHeight="1" x14ac:dyDescent="0.2">
      <c r="A37" s="132" t="s">
        <v>112</v>
      </c>
      <c r="B37" s="156"/>
      <c r="C37" s="157"/>
      <c r="D37" s="165"/>
      <c r="E37" s="166">
        <v>632001</v>
      </c>
      <c r="F37" s="167" t="s">
        <v>163</v>
      </c>
      <c r="G37" s="164">
        <v>1148447</v>
      </c>
      <c r="H37" s="164">
        <v>777806</v>
      </c>
      <c r="I37" s="164">
        <v>92539</v>
      </c>
      <c r="J37" s="164">
        <v>811048</v>
      </c>
      <c r="K37" s="139">
        <f t="shared" si="1"/>
        <v>70.621282479731335</v>
      </c>
      <c r="L37" s="139">
        <f t="shared" si="1"/>
        <v>104.27381635009243</v>
      </c>
    </row>
    <row r="38" spans="1:12" ht="18.95" customHeight="1" x14ac:dyDescent="0.2">
      <c r="A38" s="132" t="s">
        <v>112</v>
      </c>
      <c r="B38" s="156"/>
      <c r="C38" s="157"/>
      <c r="D38" s="165"/>
      <c r="E38" s="166">
        <v>632002</v>
      </c>
      <c r="F38" s="167" t="s">
        <v>164</v>
      </c>
      <c r="G38" s="164">
        <v>102338</v>
      </c>
      <c r="H38" s="164">
        <v>64100</v>
      </c>
      <c r="I38" s="164">
        <v>5423</v>
      </c>
      <c r="J38" s="164">
        <v>57486</v>
      </c>
      <c r="K38" s="139">
        <f t="shared" si="1"/>
        <v>56.172682678965778</v>
      </c>
      <c r="L38" s="139">
        <f t="shared" si="1"/>
        <v>89.681747269890792</v>
      </c>
    </row>
    <row r="39" spans="1:12" ht="18.95" customHeight="1" x14ac:dyDescent="0.2">
      <c r="A39" s="132" t="s">
        <v>112</v>
      </c>
      <c r="B39" s="156"/>
      <c r="C39" s="157"/>
      <c r="D39" s="165"/>
      <c r="E39" s="166">
        <v>632003</v>
      </c>
      <c r="F39" s="168" t="s">
        <v>165</v>
      </c>
      <c r="G39" s="164">
        <v>2817916</v>
      </c>
      <c r="H39" s="164">
        <v>1936825</v>
      </c>
      <c r="I39" s="164">
        <v>263832</v>
      </c>
      <c r="J39" s="164">
        <v>2156083</v>
      </c>
      <c r="K39" s="139">
        <f t="shared" si="1"/>
        <v>76.513387907943326</v>
      </c>
      <c r="L39" s="139">
        <f t="shared" si="1"/>
        <v>111.32048584668206</v>
      </c>
    </row>
    <row r="40" spans="1:12" ht="18.95" customHeight="1" x14ac:dyDescent="0.2">
      <c r="A40" s="126" t="s">
        <v>112</v>
      </c>
      <c r="B40" s="156"/>
      <c r="C40" s="157"/>
      <c r="D40" s="127" t="s">
        <v>166</v>
      </c>
      <c r="E40" s="158"/>
      <c r="F40" s="129" t="s">
        <v>167</v>
      </c>
      <c r="G40" s="159">
        <f>SUM(G41:G48)</f>
        <v>941344</v>
      </c>
      <c r="H40" s="159">
        <f>SUM(H41:H48)</f>
        <v>618200</v>
      </c>
      <c r="I40" s="159">
        <f>SUM(I41:I48)</f>
        <v>30479</v>
      </c>
      <c r="J40" s="159">
        <f>SUM(J41:J48)</f>
        <v>522146</v>
      </c>
      <c r="K40" s="131">
        <f t="shared" si="1"/>
        <v>55.468139171227527</v>
      </c>
      <c r="L40" s="131">
        <f t="shared" si="1"/>
        <v>84.462309932060819</v>
      </c>
    </row>
    <row r="41" spans="1:12" ht="18.95" customHeight="1" x14ac:dyDescent="0.2">
      <c r="A41" s="132" t="s">
        <v>112</v>
      </c>
      <c r="B41" s="156"/>
      <c r="C41" s="157"/>
      <c r="D41" s="169"/>
      <c r="E41" s="170" t="s">
        <v>168</v>
      </c>
      <c r="F41" s="171" t="s">
        <v>169</v>
      </c>
      <c r="G41" s="172">
        <v>11166</v>
      </c>
      <c r="H41" s="172">
        <v>8154</v>
      </c>
      <c r="I41" s="172">
        <v>782</v>
      </c>
      <c r="J41" s="172">
        <v>5078</v>
      </c>
      <c r="K41" s="139">
        <f t="shared" si="1"/>
        <v>45.477341930861542</v>
      </c>
      <c r="L41" s="139">
        <f t="shared" si="1"/>
        <v>62.276183468236447</v>
      </c>
    </row>
    <row r="42" spans="1:12" ht="18.95" customHeight="1" x14ac:dyDescent="0.2">
      <c r="A42" s="132" t="s">
        <v>112</v>
      </c>
      <c r="B42" s="156"/>
      <c r="C42" s="157"/>
      <c r="D42" s="169"/>
      <c r="E42" s="170" t="s">
        <v>170</v>
      </c>
      <c r="F42" s="171" t="s">
        <v>171</v>
      </c>
      <c r="G42" s="172">
        <v>0</v>
      </c>
      <c r="H42" s="172">
        <v>0</v>
      </c>
      <c r="I42" s="172">
        <v>0</v>
      </c>
      <c r="J42" s="172">
        <v>32</v>
      </c>
      <c r="K42" s="139">
        <v>0</v>
      </c>
      <c r="L42" s="139">
        <v>0</v>
      </c>
    </row>
    <row r="43" spans="1:12" ht="18.95" customHeight="1" x14ac:dyDescent="0.2">
      <c r="A43" s="132" t="s">
        <v>112</v>
      </c>
      <c r="B43" s="156"/>
      <c r="C43" s="157"/>
      <c r="D43" s="169"/>
      <c r="E43" s="170" t="s">
        <v>172</v>
      </c>
      <c r="F43" s="171" t="s">
        <v>173</v>
      </c>
      <c r="G43" s="172">
        <v>0</v>
      </c>
      <c r="H43" s="172">
        <v>0</v>
      </c>
      <c r="I43" s="172">
        <v>0</v>
      </c>
      <c r="J43" s="172">
        <v>8</v>
      </c>
      <c r="K43" s="139">
        <v>0</v>
      </c>
      <c r="L43" s="139">
        <v>0</v>
      </c>
    </row>
    <row r="44" spans="1:12" ht="18.95" customHeight="1" x14ac:dyDescent="0.2">
      <c r="A44" s="132" t="s">
        <v>112</v>
      </c>
      <c r="B44" s="156"/>
      <c r="C44" s="157"/>
      <c r="D44" s="169"/>
      <c r="E44" s="170" t="s">
        <v>174</v>
      </c>
      <c r="F44" s="171" t="s">
        <v>175</v>
      </c>
      <c r="G44" s="172">
        <v>1076</v>
      </c>
      <c r="H44" s="172">
        <v>756</v>
      </c>
      <c r="I44" s="172">
        <v>104</v>
      </c>
      <c r="J44" s="172">
        <v>726</v>
      </c>
      <c r="K44" s="139">
        <f t="shared" si="1"/>
        <v>67.472118959107803</v>
      </c>
      <c r="L44" s="139">
        <f t="shared" si="1"/>
        <v>96.031746031746039</v>
      </c>
    </row>
    <row r="45" spans="1:12" ht="18.95" customHeight="1" x14ac:dyDescent="0.2">
      <c r="A45" s="132" t="s">
        <v>112</v>
      </c>
      <c r="B45" s="156"/>
      <c r="C45" s="157"/>
      <c r="D45" s="169"/>
      <c r="E45" s="170" t="s">
        <v>176</v>
      </c>
      <c r="F45" s="171" t="s">
        <v>177</v>
      </c>
      <c r="G45" s="172">
        <v>905988</v>
      </c>
      <c r="H45" s="172">
        <v>594126</v>
      </c>
      <c r="I45" s="172">
        <v>28201</v>
      </c>
      <c r="J45" s="172">
        <v>505584</v>
      </c>
      <c r="K45" s="139">
        <f t="shared" si="1"/>
        <v>55.804712645200595</v>
      </c>
      <c r="L45" s="139">
        <f t="shared" si="1"/>
        <v>85.097100615021063</v>
      </c>
    </row>
    <row r="46" spans="1:12" ht="18.95" customHeight="1" x14ac:dyDescent="0.2">
      <c r="A46" s="132" t="s">
        <v>112</v>
      </c>
      <c r="B46" s="156"/>
      <c r="C46" s="157"/>
      <c r="D46" s="169"/>
      <c r="E46" s="170" t="s">
        <v>178</v>
      </c>
      <c r="F46" s="171" t="s">
        <v>179</v>
      </c>
      <c r="G46" s="172">
        <v>3820</v>
      </c>
      <c r="H46" s="172">
        <v>3130</v>
      </c>
      <c r="I46" s="172">
        <v>-118</v>
      </c>
      <c r="J46" s="172">
        <v>4593</v>
      </c>
      <c r="K46" s="139">
        <f t="shared" si="1"/>
        <v>120.23560209424085</v>
      </c>
      <c r="L46" s="139">
        <f t="shared" si="1"/>
        <v>146.74121405750799</v>
      </c>
    </row>
    <row r="47" spans="1:12" ht="18.95" customHeight="1" x14ac:dyDescent="0.2">
      <c r="A47" s="132" t="s">
        <v>112</v>
      </c>
      <c r="B47" s="156"/>
      <c r="C47" s="157"/>
      <c r="D47" s="169"/>
      <c r="E47" s="170" t="s">
        <v>180</v>
      </c>
      <c r="F47" s="171" t="s">
        <v>181</v>
      </c>
      <c r="G47" s="172">
        <v>8047</v>
      </c>
      <c r="H47" s="172">
        <v>4832</v>
      </c>
      <c r="I47" s="172">
        <v>929</v>
      </c>
      <c r="J47" s="172">
        <v>1136</v>
      </c>
      <c r="K47" s="139">
        <f t="shared" si="1"/>
        <v>14.117062259227042</v>
      </c>
      <c r="L47" s="139">
        <f t="shared" si="1"/>
        <v>23.509933774834437</v>
      </c>
    </row>
    <row r="48" spans="1:12" ht="18.95" customHeight="1" x14ac:dyDescent="0.2">
      <c r="A48" s="132" t="s">
        <v>112</v>
      </c>
      <c r="B48" s="156"/>
      <c r="C48" s="157"/>
      <c r="D48" s="169"/>
      <c r="E48" s="170" t="s">
        <v>182</v>
      </c>
      <c r="F48" s="171" t="s">
        <v>183</v>
      </c>
      <c r="G48" s="172">
        <v>11247</v>
      </c>
      <c r="H48" s="172">
        <v>7202</v>
      </c>
      <c r="I48" s="172">
        <v>581</v>
      </c>
      <c r="J48" s="172">
        <v>4989</v>
      </c>
      <c r="K48" s="139">
        <f t="shared" si="1"/>
        <v>44.358495598826352</v>
      </c>
      <c r="L48" s="139">
        <f t="shared" si="1"/>
        <v>69.272424326575958</v>
      </c>
    </row>
    <row r="49" spans="1:12" ht="18.95" customHeight="1" x14ac:dyDescent="0.2">
      <c r="A49" s="126" t="s">
        <v>112</v>
      </c>
      <c r="B49" s="156"/>
      <c r="C49" s="157"/>
      <c r="D49" s="127" t="s">
        <v>184</v>
      </c>
      <c r="E49" s="158"/>
      <c r="F49" s="129" t="s">
        <v>185</v>
      </c>
      <c r="G49" s="159">
        <f>SUM(G50:G54)</f>
        <v>195810</v>
      </c>
      <c r="H49" s="159">
        <f>SUM(H50:H54)</f>
        <v>135811</v>
      </c>
      <c r="I49" s="159">
        <f>SUM(I50:I54)</f>
        <v>8911</v>
      </c>
      <c r="J49" s="159">
        <f>SUM(J50:J54)</f>
        <v>139190</v>
      </c>
      <c r="K49" s="131">
        <f t="shared" si="1"/>
        <v>71.084214289362137</v>
      </c>
      <c r="L49" s="131">
        <f t="shared" si="1"/>
        <v>102.48801643460396</v>
      </c>
    </row>
    <row r="50" spans="1:12" ht="18.95" customHeight="1" x14ac:dyDescent="0.2">
      <c r="A50" s="132" t="s">
        <v>112</v>
      </c>
      <c r="B50" s="156"/>
      <c r="C50" s="157"/>
      <c r="D50" s="165"/>
      <c r="E50" s="166">
        <v>634001</v>
      </c>
      <c r="F50" s="173" t="s">
        <v>186</v>
      </c>
      <c r="G50" s="164">
        <v>153674</v>
      </c>
      <c r="H50" s="164">
        <v>99805</v>
      </c>
      <c r="I50" s="164">
        <v>8142</v>
      </c>
      <c r="J50" s="164">
        <v>96960</v>
      </c>
      <c r="K50" s="139">
        <f t="shared" si="1"/>
        <v>63.094602860601015</v>
      </c>
      <c r="L50" s="139">
        <f t="shared" si="1"/>
        <v>97.149441410750967</v>
      </c>
    </row>
    <row r="51" spans="1:12" ht="18.95" customHeight="1" x14ac:dyDescent="0.2">
      <c r="A51" s="132" t="s">
        <v>112</v>
      </c>
      <c r="B51" s="156"/>
      <c r="C51" s="157"/>
      <c r="D51" s="165"/>
      <c r="E51" s="166">
        <v>634002</v>
      </c>
      <c r="F51" s="173" t="s">
        <v>187</v>
      </c>
      <c r="G51" s="164">
        <v>23237</v>
      </c>
      <c r="H51" s="164">
        <v>17573</v>
      </c>
      <c r="I51" s="164">
        <v>769</v>
      </c>
      <c r="J51" s="164">
        <v>22542</v>
      </c>
      <c r="K51" s="139">
        <f t="shared" si="1"/>
        <v>97.009080345999905</v>
      </c>
      <c r="L51" s="139">
        <f t="shared" si="1"/>
        <v>128.27633301086894</v>
      </c>
    </row>
    <row r="52" spans="1:12" ht="18.95" customHeight="1" x14ac:dyDescent="0.2">
      <c r="A52" s="132" t="s">
        <v>112</v>
      </c>
      <c r="B52" s="156"/>
      <c r="C52" s="157"/>
      <c r="D52" s="174"/>
      <c r="E52" s="175" t="s">
        <v>188</v>
      </c>
      <c r="F52" s="171" t="s">
        <v>189</v>
      </c>
      <c r="G52" s="164">
        <v>13057</v>
      </c>
      <c r="H52" s="164">
        <v>13057</v>
      </c>
      <c r="I52" s="164">
        <v>0</v>
      </c>
      <c r="J52" s="164">
        <v>14825</v>
      </c>
      <c r="K52" s="139">
        <f t="shared" si="1"/>
        <v>113.54062954736924</v>
      </c>
      <c r="L52" s="139">
        <f t="shared" si="1"/>
        <v>113.54062954736924</v>
      </c>
    </row>
    <row r="53" spans="1:12" ht="18.95" customHeight="1" x14ac:dyDescent="0.2">
      <c r="A53" s="132" t="s">
        <v>112</v>
      </c>
      <c r="B53" s="156"/>
      <c r="C53" s="157"/>
      <c r="D53" s="174"/>
      <c r="E53" s="166">
        <v>634004</v>
      </c>
      <c r="F53" s="176" t="s">
        <v>190</v>
      </c>
      <c r="G53" s="164">
        <v>580</v>
      </c>
      <c r="H53" s="164">
        <v>414</v>
      </c>
      <c r="I53" s="164">
        <v>0</v>
      </c>
      <c r="J53" s="164">
        <v>547</v>
      </c>
      <c r="K53" s="139">
        <f t="shared" si="1"/>
        <v>94.310344827586206</v>
      </c>
      <c r="L53" s="139">
        <f t="shared" si="1"/>
        <v>132.1256038647343</v>
      </c>
    </row>
    <row r="54" spans="1:12" ht="18.95" customHeight="1" x14ac:dyDescent="0.2">
      <c r="A54" s="132" t="s">
        <v>112</v>
      </c>
      <c r="B54" s="156"/>
      <c r="C54" s="157"/>
      <c r="D54" s="174"/>
      <c r="E54" s="166">
        <v>634005</v>
      </c>
      <c r="F54" s="176" t="s">
        <v>191</v>
      </c>
      <c r="G54" s="164">
        <v>5262</v>
      </c>
      <c r="H54" s="164">
        <v>4962</v>
      </c>
      <c r="I54" s="164">
        <v>0</v>
      </c>
      <c r="J54" s="164">
        <v>4316</v>
      </c>
      <c r="K54" s="139">
        <f t="shared" si="1"/>
        <v>82.022044849866973</v>
      </c>
      <c r="L54" s="139">
        <f t="shared" si="1"/>
        <v>86.98105602579605</v>
      </c>
    </row>
    <row r="55" spans="1:12" ht="18.95" customHeight="1" x14ac:dyDescent="0.2">
      <c r="A55" s="126" t="s">
        <v>112</v>
      </c>
      <c r="B55" s="156"/>
      <c r="C55" s="157"/>
      <c r="D55" s="127" t="s">
        <v>192</v>
      </c>
      <c r="E55" s="177"/>
      <c r="F55" s="129" t="s">
        <v>193</v>
      </c>
      <c r="G55" s="159">
        <f>SUM(G56:G59)</f>
        <v>263196</v>
      </c>
      <c r="H55" s="159">
        <f>SUM(H56:H59)</f>
        <v>177000</v>
      </c>
      <c r="I55" s="159">
        <f>SUM(I56:I59)</f>
        <v>4266</v>
      </c>
      <c r="J55" s="159">
        <f>SUM(J56:J59)</f>
        <v>111241</v>
      </c>
      <c r="K55" s="131">
        <f t="shared" si="1"/>
        <v>42.265459961397589</v>
      </c>
      <c r="L55" s="131">
        <f t="shared" si="1"/>
        <v>62.84802259887006</v>
      </c>
    </row>
    <row r="56" spans="1:12" ht="18.95" customHeight="1" x14ac:dyDescent="0.2">
      <c r="A56" s="132" t="s">
        <v>112</v>
      </c>
      <c r="B56" s="156"/>
      <c r="C56" s="157"/>
      <c r="D56" s="165"/>
      <c r="E56" s="166">
        <v>635001</v>
      </c>
      <c r="F56" s="176" t="s">
        <v>194</v>
      </c>
      <c r="G56" s="164">
        <v>805</v>
      </c>
      <c r="H56" s="164">
        <v>441</v>
      </c>
      <c r="I56" s="164">
        <v>0</v>
      </c>
      <c r="J56" s="164">
        <v>86</v>
      </c>
      <c r="K56" s="178">
        <f t="shared" si="1"/>
        <v>10.683229813664596</v>
      </c>
      <c r="L56" s="178">
        <f t="shared" si="1"/>
        <v>19.501133786848072</v>
      </c>
    </row>
    <row r="57" spans="1:12" ht="18.95" customHeight="1" x14ac:dyDescent="0.2">
      <c r="A57" s="132" t="s">
        <v>112</v>
      </c>
      <c r="B57" s="156"/>
      <c r="C57" s="157"/>
      <c r="D57" s="165"/>
      <c r="E57" s="166">
        <v>635002</v>
      </c>
      <c r="F57" s="176" t="s">
        <v>195</v>
      </c>
      <c r="G57" s="164">
        <v>134474</v>
      </c>
      <c r="H57" s="164">
        <v>91409</v>
      </c>
      <c r="I57" s="164">
        <v>0</v>
      </c>
      <c r="J57" s="164">
        <v>77067</v>
      </c>
      <c r="K57" s="178">
        <f t="shared" si="1"/>
        <v>57.309963264274131</v>
      </c>
      <c r="L57" s="178">
        <f t="shared" si="1"/>
        <v>84.310078876259453</v>
      </c>
    </row>
    <row r="58" spans="1:12" ht="18.95" customHeight="1" x14ac:dyDescent="0.2">
      <c r="A58" s="132" t="s">
        <v>112</v>
      </c>
      <c r="B58" s="156"/>
      <c r="C58" s="157"/>
      <c r="D58" s="165"/>
      <c r="E58" s="166">
        <v>635004</v>
      </c>
      <c r="F58" s="176" t="s">
        <v>196</v>
      </c>
      <c r="G58" s="164">
        <v>82722</v>
      </c>
      <c r="H58" s="164">
        <v>55829</v>
      </c>
      <c r="I58" s="164">
        <v>2747</v>
      </c>
      <c r="J58" s="164">
        <v>19710</v>
      </c>
      <c r="K58" s="178">
        <f t="shared" si="1"/>
        <v>23.826793356060055</v>
      </c>
      <c r="L58" s="178">
        <f t="shared" si="1"/>
        <v>35.304232567303728</v>
      </c>
    </row>
    <row r="59" spans="1:12" ht="18.95" customHeight="1" x14ac:dyDescent="0.2">
      <c r="A59" s="132" t="s">
        <v>112</v>
      </c>
      <c r="B59" s="156"/>
      <c r="C59" s="157"/>
      <c r="D59" s="165"/>
      <c r="E59" s="166">
        <v>635006</v>
      </c>
      <c r="F59" s="173" t="s">
        <v>197</v>
      </c>
      <c r="G59" s="164">
        <v>45195</v>
      </c>
      <c r="H59" s="164">
        <v>29321</v>
      </c>
      <c r="I59" s="164">
        <v>1519</v>
      </c>
      <c r="J59" s="164">
        <v>14378</v>
      </c>
      <c r="K59" s="178">
        <f t="shared" si="1"/>
        <v>31.81325367850426</v>
      </c>
      <c r="L59" s="178">
        <f t="shared" si="1"/>
        <v>49.03652672146243</v>
      </c>
    </row>
    <row r="60" spans="1:12" ht="18.95" customHeight="1" x14ac:dyDescent="0.2">
      <c r="A60" s="126" t="s">
        <v>112</v>
      </c>
      <c r="B60" s="156"/>
      <c r="C60" s="157"/>
      <c r="D60" s="127" t="s">
        <v>198</v>
      </c>
      <c r="E60" s="158"/>
      <c r="F60" s="129" t="s">
        <v>199</v>
      </c>
      <c r="G60" s="159">
        <f>SUM(G61:G63)</f>
        <v>1780954</v>
      </c>
      <c r="H60" s="159">
        <f>SUM(H61:H63)</f>
        <v>1273360</v>
      </c>
      <c r="I60" s="159">
        <f>SUM(I61:I63)</f>
        <v>91358</v>
      </c>
      <c r="J60" s="159">
        <f>SUM(J61:J63)</f>
        <v>1290891</v>
      </c>
      <c r="K60" s="131">
        <f t="shared" si="1"/>
        <v>72.483118598234427</v>
      </c>
      <c r="L60" s="131">
        <f t="shared" si="1"/>
        <v>101.37675127222468</v>
      </c>
    </row>
    <row r="61" spans="1:12" ht="18.95" customHeight="1" x14ac:dyDescent="0.2">
      <c r="A61" s="132" t="s">
        <v>112</v>
      </c>
      <c r="B61" s="156"/>
      <c r="C61" s="157"/>
      <c r="D61" s="179"/>
      <c r="E61" s="166">
        <v>636001</v>
      </c>
      <c r="F61" s="180" t="s">
        <v>200</v>
      </c>
      <c r="G61" s="164">
        <v>1772397</v>
      </c>
      <c r="H61" s="164">
        <v>1267494</v>
      </c>
      <c r="I61" s="164">
        <v>90932</v>
      </c>
      <c r="J61" s="164">
        <v>1285872</v>
      </c>
      <c r="K61" s="139">
        <f t="shared" si="1"/>
        <v>72.549885832575882</v>
      </c>
      <c r="L61" s="139">
        <f t="shared" si="1"/>
        <v>101.44994769206008</v>
      </c>
    </row>
    <row r="62" spans="1:12" ht="18" customHeight="1" x14ac:dyDescent="0.2">
      <c r="A62" s="132" t="s">
        <v>112</v>
      </c>
      <c r="B62" s="156"/>
      <c r="C62" s="157"/>
      <c r="D62" s="179"/>
      <c r="E62" s="166">
        <v>636002</v>
      </c>
      <c r="F62" s="180" t="s">
        <v>201</v>
      </c>
      <c r="G62" s="164">
        <v>8557</v>
      </c>
      <c r="H62" s="164">
        <v>5866</v>
      </c>
      <c r="I62" s="164">
        <v>426</v>
      </c>
      <c r="J62" s="164">
        <v>5019</v>
      </c>
      <c r="K62" s="139">
        <f t="shared" si="1"/>
        <v>58.653733785205098</v>
      </c>
      <c r="L62" s="139">
        <f t="shared" si="1"/>
        <v>85.560859188544157</v>
      </c>
    </row>
    <row r="63" spans="1:12" s="189" customFormat="1" ht="21" hidden="1" customHeight="1" x14ac:dyDescent="0.2">
      <c r="A63" s="181" t="s">
        <v>112</v>
      </c>
      <c r="B63" s="182"/>
      <c r="C63" s="183"/>
      <c r="D63" s="184"/>
      <c r="E63" s="185">
        <v>636005</v>
      </c>
      <c r="F63" s="186" t="s">
        <v>202</v>
      </c>
      <c r="G63" s="187">
        <v>0</v>
      </c>
      <c r="H63" s="164">
        <v>0</v>
      </c>
      <c r="I63" s="164">
        <v>0</v>
      </c>
      <c r="J63" s="164">
        <v>0</v>
      </c>
      <c r="K63" s="188">
        <v>0</v>
      </c>
      <c r="L63" s="188">
        <v>0</v>
      </c>
    </row>
    <row r="64" spans="1:12" ht="18.95" customHeight="1" x14ac:dyDescent="0.2">
      <c r="A64" s="126" t="s">
        <v>112</v>
      </c>
      <c r="B64" s="156"/>
      <c r="C64" s="157"/>
      <c r="D64" s="127" t="s">
        <v>203</v>
      </c>
      <c r="E64" s="158"/>
      <c r="F64" s="129" t="s">
        <v>204</v>
      </c>
      <c r="G64" s="159">
        <f>SUM(G65:G83)</f>
        <v>5710420</v>
      </c>
      <c r="H64" s="159">
        <f>SUM(H65:H83)</f>
        <v>3808686</v>
      </c>
      <c r="I64" s="159">
        <f>SUM(I65:I83)</f>
        <v>286350</v>
      </c>
      <c r="J64" s="159">
        <f>SUM(J65:J83)</f>
        <v>2837320</v>
      </c>
      <c r="K64" s="131">
        <f t="shared" ref="K64:L78" si="2">SUM($J64/G64)*100</f>
        <v>49.68671306138603</v>
      </c>
      <c r="L64" s="131">
        <f t="shared" si="2"/>
        <v>74.496033540176327</v>
      </c>
    </row>
    <row r="65" spans="1:12" ht="18.95" customHeight="1" x14ac:dyDescent="0.2">
      <c r="A65" s="132" t="s">
        <v>112</v>
      </c>
      <c r="B65" s="156"/>
      <c r="C65" s="157"/>
      <c r="D65" s="169"/>
      <c r="E65" s="170" t="s">
        <v>205</v>
      </c>
      <c r="F65" s="171" t="s">
        <v>206</v>
      </c>
      <c r="G65" s="164">
        <v>14207</v>
      </c>
      <c r="H65" s="164">
        <v>9534</v>
      </c>
      <c r="I65" s="164">
        <v>450</v>
      </c>
      <c r="J65" s="164">
        <v>2065</v>
      </c>
      <c r="K65" s="178">
        <f t="shared" si="2"/>
        <v>14.535088336735413</v>
      </c>
      <c r="L65" s="178">
        <f t="shared" si="2"/>
        <v>21.659324522760645</v>
      </c>
    </row>
    <row r="66" spans="1:12" ht="18.95" customHeight="1" x14ac:dyDescent="0.2">
      <c r="A66" s="132" t="s">
        <v>112</v>
      </c>
      <c r="B66" s="156"/>
      <c r="C66" s="157"/>
      <c r="D66" s="169"/>
      <c r="E66" s="170" t="s">
        <v>207</v>
      </c>
      <c r="F66" s="171" t="s">
        <v>208</v>
      </c>
      <c r="G66" s="164">
        <v>1240</v>
      </c>
      <c r="H66" s="164">
        <v>1100</v>
      </c>
      <c r="I66" s="164">
        <v>0</v>
      </c>
      <c r="J66" s="164">
        <v>120</v>
      </c>
      <c r="K66" s="178">
        <f t="shared" si="2"/>
        <v>9.67741935483871</v>
      </c>
      <c r="L66" s="178">
        <f t="shared" si="2"/>
        <v>10.909090909090908</v>
      </c>
    </row>
    <row r="67" spans="1:12" ht="18.95" customHeight="1" x14ac:dyDescent="0.2">
      <c r="A67" s="132" t="s">
        <v>112</v>
      </c>
      <c r="B67" s="156"/>
      <c r="C67" s="157"/>
      <c r="D67" s="169"/>
      <c r="E67" s="170" t="s">
        <v>209</v>
      </c>
      <c r="F67" s="171" t="s">
        <v>210</v>
      </c>
      <c r="G67" s="164">
        <v>703191</v>
      </c>
      <c r="H67" s="164">
        <v>454900</v>
      </c>
      <c r="I67" s="164">
        <v>9844</v>
      </c>
      <c r="J67" s="164">
        <v>309989</v>
      </c>
      <c r="K67" s="178">
        <f t="shared" si="2"/>
        <v>44.083186502671396</v>
      </c>
      <c r="L67" s="178">
        <f t="shared" si="2"/>
        <v>68.144427346669602</v>
      </c>
    </row>
    <row r="68" spans="1:12" ht="18.95" customHeight="1" x14ac:dyDescent="0.2">
      <c r="A68" s="132" t="s">
        <v>112</v>
      </c>
      <c r="B68" s="156"/>
      <c r="C68" s="157"/>
      <c r="D68" s="169"/>
      <c r="E68" s="170" t="s">
        <v>211</v>
      </c>
      <c r="F68" s="171" t="s">
        <v>212</v>
      </c>
      <c r="G68" s="164">
        <v>1085155</v>
      </c>
      <c r="H68" s="164">
        <v>706779</v>
      </c>
      <c r="I68" s="164">
        <v>83721</v>
      </c>
      <c r="J68" s="164">
        <v>617472</v>
      </c>
      <c r="K68" s="178">
        <f t="shared" si="2"/>
        <v>56.901732932161764</v>
      </c>
      <c r="L68" s="178">
        <f t="shared" si="2"/>
        <v>87.364225592441201</v>
      </c>
    </row>
    <row r="69" spans="1:12" ht="18.95" customHeight="1" x14ac:dyDescent="0.2">
      <c r="A69" s="132" t="s">
        <v>112</v>
      </c>
      <c r="B69" s="156"/>
      <c r="C69" s="157"/>
      <c r="D69" s="169"/>
      <c r="E69" s="170" t="s">
        <v>213</v>
      </c>
      <c r="F69" s="171" t="s">
        <v>158</v>
      </c>
      <c r="G69" s="164">
        <v>374</v>
      </c>
      <c r="H69" s="164">
        <v>273</v>
      </c>
      <c r="I69" s="164">
        <v>0</v>
      </c>
      <c r="J69" s="164">
        <v>167</v>
      </c>
      <c r="K69" s="178">
        <f t="shared" si="2"/>
        <v>44.652406417112303</v>
      </c>
      <c r="L69" s="178">
        <f t="shared" si="2"/>
        <v>61.172161172161175</v>
      </c>
    </row>
    <row r="70" spans="1:12" s="195" customFormat="1" ht="18" customHeight="1" x14ac:dyDescent="0.2">
      <c r="A70" s="190" t="s">
        <v>112</v>
      </c>
      <c r="B70" s="191"/>
      <c r="C70" s="157"/>
      <c r="D70" s="192"/>
      <c r="E70" s="193" t="s">
        <v>214</v>
      </c>
      <c r="F70" s="194" t="s">
        <v>215</v>
      </c>
      <c r="G70" s="164">
        <v>81882</v>
      </c>
      <c r="H70" s="164">
        <v>81882</v>
      </c>
      <c r="I70" s="164">
        <v>0</v>
      </c>
      <c r="J70" s="164">
        <v>11147</v>
      </c>
      <c r="K70" s="178">
        <f t="shared" si="2"/>
        <v>13.613492586893333</v>
      </c>
      <c r="L70" s="178">
        <f t="shared" si="2"/>
        <v>13.613492586893333</v>
      </c>
    </row>
    <row r="71" spans="1:12" ht="18.95" customHeight="1" x14ac:dyDescent="0.2">
      <c r="A71" s="132" t="s">
        <v>112</v>
      </c>
      <c r="B71" s="156"/>
      <c r="C71" s="157"/>
      <c r="D71" s="169"/>
      <c r="E71" s="170" t="s">
        <v>216</v>
      </c>
      <c r="F71" s="171" t="s">
        <v>217</v>
      </c>
      <c r="G71" s="164">
        <v>9228</v>
      </c>
      <c r="H71" s="164">
        <v>8509</v>
      </c>
      <c r="I71" s="164">
        <v>1472</v>
      </c>
      <c r="J71" s="164">
        <v>11616</v>
      </c>
      <c r="K71" s="178">
        <f t="shared" si="2"/>
        <v>125.8777633289987</v>
      </c>
      <c r="L71" s="178">
        <f t="shared" si="2"/>
        <v>136.51427899870725</v>
      </c>
    </row>
    <row r="72" spans="1:12" ht="18.95" customHeight="1" x14ac:dyDescent="0.2">
      <c r="A72" s="132" t="s">
        <v>112</v>
      </c>
      <c r="B72" s="156"/>
      <c r="C72" s="157"/>
      <c r="D72" s="169"/>
      <c r="E72" s="170" t="s">
        <v>218</v>
      </c>
      <c r="F72" s="171" t="s">
        <v>219</v>
      </c>
      <c r="G72" s="164">
        <v>253699</v>
      </c>
      <c r="H72" s="164">
        <v>175007</v>
      </c>
      <c r="I72" s="164">
        <v>17778</v>
      </c>
      <c r="J72" s="164">
        <v>114719</v>
      </c>
      <c r="K72" s="178">
        <f t="shared" si="2"/>
        <v>45.21854638764836</v>
      </c>
      <c r="L72" s="178">
        <f t="shared" si="2"/>
        <v>65.551092242024595</v>
      </c>
    </row>
    <row r="73" spans="1:12" ht="18.95" customHeight="1" x14ac:dyDescent="0.2">
      <c r="A73" s="132" t="s">
        <v>112</v>
      </c>
      <c r="B73" s="156"/>
      <c r="C73" s="157"/>
      <c r="D73" s="169"/>
      <c r="E73" s="170" t="s">
        <v>220</v>
      </c>
      <c r="F73" s="171" t="s">
        <v>221</v>
      </c>
      <c r="G73" s="164">
        <v>1331553</v>
      </c>
      <c r="H73" s="164">
        <v>894658</v>
      </c>
      <c r="I73" s="164">
        <v>105955</v>
      </c>
      <c r="J73" s="164">
        <v>900396</v>
      </c>
      <c r="K73" s="178">
        <f t="shared" si="2"/>
        <v>67.619989591101515</v>
      </c>
      <c r="L73" s="178">
        <f t="shared" si="2"/>
        <v>100.64136239769834</v>
      </c>
    </row>
    <row r="74" spans="1:12" ht="18.95" customHeight="1" x14ac:dyDescent="0.2">
      <c r="A74" s="132" t="s">
        <v>112</v>
      </c>
      <c r="B74" s="156"/>
      <c r="C74" s="157"/>
      <c r="D74" s="169"/>
      <c r="E74" s="170" t="s">
        <v>222</v>
      </c>
      <c r="F74" s="171" t="s">
        <v>223</v>
      </c>
      <c r="G74" s="164">
        <v>89046</v>
      </c>
      <c r="H74" s="164">
        <v>85525</v>
      </c>
      <c r="I74" s="164">
        <v>20526</v>
      </c>
      <c r="J74" s="164">
        <v>48577</v>
      </c>
      <c r="K74" s="178">
        <f t="shared" si="2"/>
        <v>54.552703097275568</v>
      </c>
      <c r="L74" s="178">
        <f t="shared" si="2"/>
        <v>56.798596901490797</v>
      </c>
    </row>
    <row r="75" spans="1:12" ht="18.95" customHeight="1" x14ac:dyDescent="0.2">
      <c r="A75" s="132" t="s">
        <v>112</v>
      </c>
      <c r="B75" s="156"/>
      <c r="C75" s="157"/>
      <c r="D75" s="169"/>
      <c r="E75" s="170" t="s">
        <v>224</v>
      </c>
      <c r="F75" s="171" t="s">
        <v>225</v>
      </c>
      <c r="G75" s="164">
        <v>436000</v>
      </c>
      <c r="H75" s="196">
        <v>281519</v>
      </c>
      <c r="I75" s="196">
        <v>31033</v>
      </c>
      <c r="J75" s="196">
        <v>269972</v>
      </c>
      <c r="K75" s="178">
        <f t="shared" si="2"/>
        <v>61.920183486238535</v>
      </c>
      <c r="L75" s="178">
        <f t="shared" si="2"/>
        <v>95.898323026154543</v>
      </c>
    </row>
    <row r="76" spans="1:12" s="189" customFormat="1" ht="18.95" hidden="1" customHeight="1" x14ac:dyDescent="0.2">
      <c r="A76" s="181" t="s">
        <v>112</v>
      </c>
      <c r="B76" s="182"/>
      <c r="C76" s="183"/>
      <c r="D76" s="197"/>
      <c r="E76" s="198" t="s">
        <v>226</v>
      </c>
      <c r="F76" s="199" t="s">
        <v>227</v>
      </c>
      <c r="G76" s="187">
        <v>0</v>
      </c>
      <c r="H76" s="187">
        <v>0</v>
      </c>
      <c r="I76" s="187"/>
      <c r="J76" s="187"/>
      <c r="K76" s="178" t="e">
        <f t="shared" si="2"/>
        <v>#DIV/0!</v>
      </c>
      <c r="L76" s="178" t="e">
        <f t="shared" si="2"/>
        <v>#DIV/0!</v>
      </c>
    </row>
    <row r="77" spans="1:12" ht="18.95" customHeight="1" x14ac:dyDescent="0.2">
      <c r="A77" s="132" t="s">
        <v>112</v>
      </c>
      <c r="B77" s="156"/>
      <c r="C77" s="157"/>
      <c r="D77" s="169"/>
      <c r="E77" s="170" t="s">
        <v>228</v>
      </c>
      <c r="F77" s="171" t="s">
        <v>229</v>
      </c>
      <c r="G77" s="164">
        <v>0</v>
      </c>
      <c r="H77" s="164">
        <v>0</v>
      </c>
      <c r="I77" s="164">
        <v>0</v>
      </c>
      <c r="J77" s="164">
        <v>29</v>
      </c>
      <c r="K77" s="178">
        <v>0</v>
      </c>
      <c r="L77" s="178">
        <v>0</v>
      </c>
    </row>
    <row r="78" spans="1:12" ht="18.95" customHeight="1" x14ac:dyDescent="0.2">
      <c r="A78" s="132" t="s">
        <v>112</v>
      </c>
      <c r="B78" s="156"/>
      <c r="C78" s="157"/>
      <c r="D78" s="169"/>
      <c r="E78" s="170" t="s">
        <v>230</v>
      </c>
      <c r="F78" s="171" t="s">
        <v>231</v>
      </c>
      <c r="G78" s="164">
        <v>90000</v>
      </c>
      <c r="H78" s="164">
        <v>60380</v>
      </c>
      <c r="I78" s="164">
        <v>5515</v>
      </c>
      <c r="J78" s="164">
        <v>42132</v>
      </c>
      <c r="K78" s="178">
        <f t="shared" si="2"/>
        <v>46.813333333333333</v>
      </c>
      <c r="L78" s="178">
        <f t="shared" si="2"/>
        <v>69.778072209340849</v>
      </c>
    </row>
    <row r="79" spans="1:12" ht="18.95" customHeight="1" x14ac:dyDescent="0.2">
      <c r="A79" s="132" t="s">
        <v>232</v>
      </c>
      <c r="B79" s="156"/>
      <c r="C79" s="157"/>
      <c r="D79" s="169"/>
      <c r="E79" s="170" t="s">
        <v>233</v>
      </c>
      <c r="F79" s="171" t="s">
        <v>234</v>
      </c>
      <c r="G79" s="164">
        <v>0</v>
      </c>
      <c r="H79" s="164">
        <v>0</v>
      </c>
      <c r="I79" s="164">
        <v>0</v>
      </c>
      <c r="J79" s="164">
        <v>35</v>
      </c>
      <c r="K79" s="178">
        <v>0</v>
      </c>
      <c r="L79" s="178">
        <v>0</v>
      </c>
    </row>
    <row r="80" spans="1:12" ht="18.95" customHeight="1" x14ac:dyDescent="0.2">
      <c r="A80" s="132" t="s">
        <v>112</v>
      </c>
      <c r="B80" s="156"/>
      <c r="C80" s="157"/>
      <c r="D80" s="169"/>
      <c r="E80" s="170" t="s">
        <v>235</v>
      </c>
      <c r="F80" s="171" t="s">
        <v>236</v>
      </c>
      <c r="G80" s="164">
        <v>0</v>
      </c>
      <c r="H80" s="164">
        <v>0</v>
      </c>
      <c r="I80" s="164">
        <v>90</v>
      </c>
      <c r="J80" s="164">
        <v>31862</v>
      </c>
      <c r="K80" s="178">
        <v>0</v>
      </c>
      <c r="L80" s="178">
        <v>0</v>
      </c>
    </row>
    <row r="81" spans="1:12" s="189" customFormat="1" ht="18.95" hidden="1" customHeight="1" x14ac:dyDescent="0.2">
      <c r="A81" s="181" t="s">
        <v>112</v>
      </c>
      <c r="B81" s="182"/>
      <c r="C81" s="183"/>
      <c r="D81" s="197"/>
      <c r="E81" s="198" t="s">
        <v>237</v>
      </c>
      <c r="F81" s="199" t="s">
        <v>238</v>
      </c>
      <c r="G81" s="187">
        <v>0</v>
      </c>
      <c r="H81" s="187">
        <v>0</v>
      </c>
      <c r="I81" s="187"/>
      <c r="J81" s="187"/>
      <c r="K81" s="178" t="e">
        <f t="shared" ref="K81:L92" si="3">SUM($J81/G81)*100</f>
        <v>#DIV/0!</v>
      </c>
      <c r="L81" s="178" t="e">
        <f t="shared" si="3"/>
        <v>#DIV/0!</v>
      </c>
    </row>
    <row r="82" spans="1:12" ht="18.95" customHeight="1" x14ac:dyDescent="0.2">
      <c r="A82" s="132" t="s">
        <v>112</v>
      </c>
      <c r="B82" s="156"/>
      <c r="C82" s="157"/>
      <c r="D82" s="169"/>
      <c r="E82" s="170" t="s">
        <v>239</v>
      </c>
      <c r="F82" s="171" t="s">
        <v>240</v>
      </c>
      <c r="G82" s="164">
        <v>1560513</v>
      </c>
      <c r="H82" s="164">
        <v>1007729</v>
      </c>
      <c r="I82" s="164">
        <v>725</v>
      </c>
      <c r="J82" s="164">
        <v>427071</v>
      </c>
      <c r="K82" s="178">
        <f t="shared" si="3"/>
        <v>27.367346507206285</v>
      </c>
      <c r="L82" s="178">
        <f t="shared" si="3"/>
        <v>42.379548469876326</v>
      </c>
    </row>
    <row r="83" spans="1:12" ht="18.95" customHeight="1" x14ac:dyDescent="0.2">
      <c r="A83" s="132" t="s">
        <v>112</v>
      </c>
      <c r="B83" s="156"/>
      <c r="C83" s="157"/>
      <c r="D83" s="169"/>
      <c r="E83" s="170" t="s">
        <v>241</v>
      </c>
      <c r="F83" s="171" t="s">
        <v>242</v>
      </c>
      <c r="G83" s="164">
        <v>54332</v>
      </c>
      <c r="H83" s="164">
        <v>40891</v>
      </c>
      <c r="I83" s="164">
        <v>9241</v>
      </c>
      <c r="J83" s="164">
        <v>49951</v>
      </c>
      <c r="K83" s="178">
        <f t="shared" si="3"/>
        <v>91.936611941397345</v>
      </c>
      <c r="L83" s="178">
        <f t="shared" si="3"/>
        <v>122.156464747744</v>
      </c>
    </row>
    <row r="84" spans="1:12" ht="18.95" customHeight="1" x14ac:dyDescent="0.25">
      <c r="A84" s="119" t="s">
        <v>112</v>
      </c>
      <c r="B84" s="140"/>
      <c r="C84" s="153" t="s">
        <v>243</v>
      </c>
      <c r="D84" s="141"/>
      <c r="E84" s="154"/>
      <c r="F84" s="143" t="s">
        <v>244</v>
      </c>
      <c r="G84" s="200">
        <f>SUM(G85+G91)</f>
        <v>981518</v>
      </c>
      <c r="H84" s="200">
        <f>SUM(H85+H91)</f>
        <v>828074</v>
      </c>
      <c r="I84" s="200">
        <f>SUM(I85+I91)</f>
        <v>111590</v>
      </c>
      <c r="J84" s="200">
        <f>SUM(J85+J91)</f>
        <v>690159</v>
      </c>
      <c r="K84" s="125">
        <f t="shared" si="3"/>
        <v>70.315470526266452</v>
      </c>
      <c r="L84" s="125">
        <f t="shared" si="3"/>
        <v>83.345087516333081</v>
      </c>
    </row>
    <row r="85" spans="1:12" ht="18.95" customHeight="1" x14ac:dyDescent="0.2">
      <c r="A85" s="126" t="s">
        <v>112</v>
      </c>
      <c r="B85" s="156"/>
      <c r="C85" s="157"/>
      <c r="D85" s="127" t="s">
        <v>245</v>
      </c>
      <c r="E85" s="158"/>
      <c r="F85" s="129" t="s">
        <v>246</v>
      </c>
      <c r="G85" s="159">
        <f>SUM(G86:G90)</f>
        <v>981518</v>
      </c>
      <c r="H85" s="159">
        <f>SUM(H86:H90)</f>
        <v>828074</v>
      </c>
      <c r="I85" s="159">
        <f>SUM(I86:I90)</f>
        <v>111590</v>
      </c>
      <c r="J85" s="159">
        <f>SUM(J86:J90)</f>
        <v>690159</v>
      </c>
      <c r="K85" s="131">
        <f t="shared" si="3"/>
        <v>70.315470526266452</v>
      </c>
      <c r="L85" s="131">
        <f t="shared" si="3"/>
        <v>83.345087516333081</v>
      </c>
    </row>
    <row r="86" spans="1:12" ht="18.95" customHeight="1" x14ac:dyDescent="0.2">
      <c r="A86" s="132" t="s">
        <v>112</v>
      </c>
      <c r="B86" s="156"/>
      <c r="C86" s="157"/>
      <c r="D86" s="169"/>
      <c r="E86" s="170" t="s">
        <v>247</v>
      </c>
      <c r="F86" s="171" t="s">
        <v>248</v>
      </c>
      <c r="G86" s="164">
        <v>613757</v>
      </c>
      <c r="H86" s="196">
        <v>546597</v>
      </c>
      <c r="I86" s="196">
        <v>68474</v>
      </c>
      <c r="J86" s="196">
        <v>443175</v>
      </c>
      <c r="K86" s="139">
        <f t="shared" si="3"/>
        <v>72.206915766337488</v>
      </c>
      <c r="L86" s="139">
        <f t="shared" si="3"/>
        <v>81.07893018073645</v>
      </c>
    </row>
    <row r="87" spans="1:12" ht="18.95" customHeight="1" x14ac:dyDescent="0.2">
      <c r="A87" s="132" t="s">
        <v>112</v>
      </c>
      <c r="B87" s="156"/>
      <c r="C87" s="157"/>
      <c r="D87" s="169"/>
      <c r="E87" s="170" t="s">
        <v>249</v>
      </c>
      <c r="F87" s="171" t="s">
        <v>250</v>
      </c>
      <c r="G87" s="164">
        <v>137270</v>
      </c>
      <c r="H87" s="196">
        <v>127111</v>
      </c>
      <c r="I87" s="196">
        <v>28161</v>
      </c>
      <c r="J87" s="196">
        <v>105790</v>
      </c>
      <c r="K87" s="139">
        <f t="shared" si="3"/>
        <v>77.067094048226124</v>
      </c>
      <c r="L87" s="139">
        <f t="shared" si="3"/>
        <v>83.22647135181063</v>
      </c>
    </row>
    <row r="88" spans="1:12" ht="18.95" customHeight="1" x14ac:dyDescent="0.2">
      <c r="A88" s="132" t="s">
        <v>112</v>
      </c>
      <c r="B88" s="156"/>
      <c r="C88" s="157"/>
      <c r="D88" s="169"/>
      <c r="E88" s="170" t="s">
        <v>251</v>
      </c>
      <c r="F88" s="171" t="s">
        <v>252</v>
      </c>
      <c r="G88" s="164">
        <v>11000</v>
      </c>
      <c r="H88" s="196">
        <v>7232</v>
      </c>
      <c r="I88" s="196">
        <v>673</v>
      </c>
      <c r="J88" s="196">
        <v>5902</v>
      </c>
      <c r="K88" s="139">
        <f t="shared" si="3"/>
        <v>53.654545454545456</v>
      </c>
      <c r="L88" s="139">
        <f t="shared" si="3"/>
        <v>81.609513274336294</v>
      </c>
    </row>
    <row r="89" spans="1:12" ht="18.75" customHeight="1" x14ac:dyDescent="0.2">
      <c r="A89" s="132" t="s">
        <v>112</v>
      </c>
      <c r="B89" s="156"/>
      <c r="C89" s="157"/>
      <c r="D89" s="169"/>
      <c r="E89" s="170" t="s">
        <v>253</v>
      </c>
      <c r="F89" s="171" t="s">
        <v>254</v>
      </c>
      <c r="G89" s="164">
        <v>219491</v>
      </c>
      <c r="H89" s="196">
        <v>147134</v>
      </c>
      <c r="I89" s="196">
        <v>14282</v>
      </c>
      <c r="J89" s="196">
        <v>135292</v>
      </c>
      <c r="K89" s="139">
        <f t="shared" si="3"/>
        <v>61.63897380758209</v>
      </c>
      <c r="L89" s="139">
        <f t="shared" si="3"/>
        <v>91.951554365408413</v>
      </c>
    </row>
    <row r="90" spans="1:12" ht="18.95" hidden="1" customHeight="1" x14ac:dyDescent="0.2">
      <c r="A90" s="132" t="s">
        <v>112</v>
      </c>
      <c r="B90" s="156"/>
      <c r="C90" s="157"/>
      <c r="D90" s="169"/>
      <c r="E90" s="170" t="s">
        <v>255</v>
      </c>
      <c r="F90" s="171" t="s">
        <v>256</v>
      </c>
      <c r="G90" s="164">
        <v>0</v>
      </c>
      <c r="H90" s="164"/>
      <c r="I90" s="164">
        <v>0</v>
      </c>
      <c r="J90" s="164">
        <v>0</v>
      </c>
      <c r="K90" s="139" t="e">
        <f t="shared" si="3"/>
        <v>#DIV/0!</v>
      </c>
      <c r="L90" s="139" t="e">
        <f t="shared" si="3"/>
        <v>#DIV/0!</v>
      </c>
    </row>
    <row r="91" spans="1:12" ht="18.95" hidden="1" customHeight="1" x14ac:dyDescent="0.2">
      <c r="A91" s="126" t="s">
        <v>112</v>
      </c>
      <c r="B91" s="156"/>
      <c r="C91" s="157"/>
      <c r="D91" s="127" t="s">
        <v>257</v>
      </c>
      <c r="E91" s="170"/>
      <c r="F91" s="129" t="s">
        <v>258</v>
      </c>
      <c r="G91" s="159">
        <f>SUM(G92)</f>
        <v>0</v>
      </c>
      <c r="H91" s="159">
        <f>SUM(H92)</f>
        <v>0</v>
      </c>
      <c r="I91" s="159">
        <f>SUM(I92)</f>
        <v>0</v>
      </c>
      <c r="J91" s="159">
        <f>SUM(J92)</f>
        <v>0</v>
      </c>
      <c r="K91" s="131" t="e">
        <f t="shared" si="3"/>
        <v>#DIV/0!</v>
      </c>
      <c r="L91" s="131" t="e">
        <f t="shared" si="3"/>
        <v>#DIV/0!</v>
      </c>
    </row>
    <row r="92" spans="1:12" ht="18.95" hidden="1" customHeight="1" x14ac:dyDescent="0.2">
      <c r="A92" s="132" t="s">
        <v>112</v>
      </c>
      <c r="B92" s="156"/>
      <c r="C92" s="157"/>
      <c r="D92" s="169"/>
      <c r="E92" s="170" t="s">
        <v>259</v>
      </c>
      <c r="F92" s="171" t="s">
        <v>260</v>
      </c>
      <c r="G92" s="164">
        <v>0</v>
      </c>
      <c r="H92" s="164">
        <v>0</v>
      </c>
      <c r="I92" s="164">
        <v>0</v>
      </c>
      <c r="J92" s="164">
        <v>0</v>
      </c>
      <c r="K92" s="139" t="e">
        <f t="shared" si="3"/>
        <v>#DIV/0!</v>
      </c>
      <c r="L92" s="139" t="e">
        <f t="shared" si="3"/>
        <v>#DIV/0!</v>
      </c>
    </row>
    <row r="93" spans="1:12" ht="15" thickBot="1" x14ac:dyDescent="0.25">
      <c r="A93" s="201"/>
      <c r="B93" s="202"/>
      <c r="C93" s="203"/>
      <c r="D93" s="203"/>
      <c r="E93" s="204"/>
      <c r="F93" s="205"/>
      <c r="G93" s="206"/>
      <c r="H93" s="206"/>
      <c r="I93" s="206"/>
      <c r="J93" s="206"/>
      <c r="K93" s="207"/>
      <c r="L93" s="207"/>
    </row>
    <row r="94" spans="1:12" x14ac:dyDescent="0.2">
      <c r="B94" s="208"/>
      <c r="C94" s="208"/>
      <c r="D94" s="208"/>
      <c r="E94" s="208"/>
      <c r="F94" s="208"/>
    </row>
    <row r="95" spans="1:12" x14ac:dyDescent="0.2">
      <c r="B95" s="208"/>
      <c r="C95" s="208"/>
      <c r="D95" s="208"/>
      <c r="E95" s="208"/>
      <c r="F95" s="208"/>
    </row>
    <row r="96" spans="1:12" x14ac:dyDescent="0.2">
      <c r="B96" s="208"/>
      <c r="C96" s="208"/>
      <c r="D96" s="208"/>
      <c r="E96" s="208"/>
      <c r="F96" s="208"/>
    </row>
    <row r="97" spans="2:6" x14ac:dyDescent="0.2">
      <c r="B97" s="208"/>
      <c r="C97" s="208"/>
      <c r="D97" s="208"/>
      <c r="E97" s="208"/>
      <c r="F97" s="208"/>
    </row>
    <row r="98" spans="2:6" x14ac:dyDescent="0.2">
      <c r="B98" s="208"/>
      <c r="C98" s="208"/>
      <c r="D98" s="208"/>
      <c r="E98" s="208"/>
      <c r="F98" s="208"/>
    </row>
    <row r="99" spans="2:6" x14ac:dyDescent="0.2">
      <c r="B99" s="208"/>
      <c r="C99" s="208"/>
      <c r="D99" s="208"/>
      <c r="E99" s="208"/>
      <c r="F99" s="208"/>
    </row>
    <row r="100" spans="2:6" x14ac:dyDescent="0.2">
      <c r="B100" s="208"/>
      <c r="C100" s="208"/>
      <c r="D100" s="208"/>
      <c r="E100" s="208"/>
      <c r="F100" s="208"/>
    </row>
    <row r="101" spans="2:6" x14ac:dyDescent="0.2">
      <c r="B101" s="208"/>
      <c r="C101" s="208"/>
      <c r="D101" s="208"/>
      <c r="E101" s="208"/>
      <c r="F101" s="208"/>
    </row>
    <row r="102" spans="2:6" x14ac:dyDescent="0.2">
      <c r="B102" s="208"/>
      <c r="C102" s="208"/>
      <c r="D102" s="208"/>
      <c r="E102" s="208"/>
      <c r="F102" s="208"/>
    </row>
    <row r="103" spans="2:6" x14ac:dyDescent="0.2">
      <c r="B103" s="208"/>
      <c r="C103" s="208"/>
      <c r="D103" s="208"/>
      <c r="E103" s="208"/>
      <c r="F103" s="208"/>
    </row>
    <row r="104" spans="2:6" x14ac:dyDescent="0.2">
      <c r="B104" s="208"/>
      <c r="C104" s="208"/>
      <c r="D104" s="208"/>
      <c r="E104" s="208"/>
      <c r="F104" s="208"/>
    </row>
    <row r="105" spans="2:6" x14ac:dyDescent="0.2">
      <c r="B105" s="208"/>
      <c r="C105" s="208"/>
      <c r="D105" s="208"/>
      <c r="E105" s="208"/>
      <c r="F105" s="208"/>
    </row>
    <row r="106" spans="2:6" x14ac:dyDescent="0.2">
      <c r="B106" s="208"/>
      <c r="C106" s="208"/>
      <c r="D106" s="208"/>
      <c r="E106" s="208"/>
      <c r="F106" s="208"/>
    </row>
    <row r="107" spans="2:6" x14ac:dyDescent="0.2">
      <c r="B107" s="208"/>
      <c r="C107" s="208"/>
      <c r="D107" s="208"/>
      <c r="E107" s="208"/>
      <c r="F107" s="208"/>
    </row>
    <row r="108" spans="2:6" x14ac:dyDescent="0.2">
      <c r="B108" s="208"/>
      <c r="C108" s="208"/>
      <c r="D108" s="208"/>
      <c r="E108" s="208"/>
      <c r="F108" s="208"/>
    </row>
    <row r="109" spans="2:6" x14ac:dyDescent="0.2">
      <c r="B109" s="208"/>
      <c r="C109" s="208"/>
      <c r="D109" s="208"/>
      <c r="E109" s="208"/>
      <c r="F109" s="208"/>
    </row>
    <row r="110" spans="2:6" x14ac:dyDescent="0.2">
      <c r="B110" s="208"/>
      <c r="C110" s="208"/>
      <c r="D110" s="208"/>
      <c r="E110" s="208"/>
      <c r="F110" s="208"/>
    </row>
    <row r="111" spans="2:6" x14ac:dyDescent="0.2">
      <c r="B111" s="208"/>
      <c r="C111" s="208"/>
      <c r="D111" s="208"/>
      <c r="E111" s="208"/>
      <c r="F111" s="208"/>
    </row>
    <row r="112" spans="2:6" x14ac:dyDescent="0.2">
      <c r="B112" s="208"/>
      <c r="C112" s="208"/>
      <c r="D112" s="208"/>
      <c r="E112" s="208"/>
      <c r="F112" s="208"/>
    </row>
    <row r="113" spans="2:6" x14ac:dyDescent="0.2">
      <c r="B113" s="208"/>
      <c r="C113" s="208"/>
      <c r="D113" s="208"/>
      <c r="E113" s="208"/>
      <c r="F113" s="208"/>
    </row>
    <row r="114" spans="2:6" x14ac:dyDescent="0.2">
      <c r="B114" s="208"/>
      <c r="C114" s="208"/>
      <c r="D114" s="208"/>
      <c r="E114" s="208"/>
      <c r="F114" s="208"/>
    </row>
    <row r="115" spans="2:6" x14ac:dyDescent="0.2">
      <c r="B115" s="208"/>
      <c r="C115" s="208"/>
      <c r="D115" s="208"/>
      <c r="E115" s="208"/>
      <c r="F115" s="208"/>
    </row>
    <row r="116" spans="2:6" x14ac:dyDescent="0.2">
      <c r="B116" s="208"/>
      <c r="C116" s="208"/>
      <c r="D116" s="208"/>
      <c r="E116" s="208"/>
      <c r="F116" s="208"/>
    </row>
    <row r="117" spans="2:6" x14ac:dyDescent="0.2">
      <c r="B117" s="208"/>
      <c r="C117" s="208"/>
      <c r="D117" s="208"/>
      <c r="E117" s="208"/>
      <c r="F117" s="208"/>
    </row>
    <row r="118" spans="2:6" x14ac:dyDescent="0.2">
      <c r="B118" s="208"/>
      <c r="C118" s="208"/>
      <c r="D118" s="208"/>
      <c r="E118" s="208"/>
      <c r="F118" s="208"/>
    </row>
    <row r="119" spans="2:6" x14ac:dyDescent="0.2">
      <c r="B119" s="208"/>
      <c r="C119" s="208"/>
      <c r="D119" s="208"/>
      <c r="E119" s="208"/>
      <c r="F119" s="208"/>
    </row>
    <row r="120" spans="2:6" x14ac:dyDescent="0.2">
      <c r="B120" s="208"/>
      <c r="C120" s="208"/>
      <c r="D120" s="208"/>
      <c r="E120" s="208"/>
      <c r="F120" s="208"/>
    </row>
    <row r="121" spans="2:6" x14ac:dyDescent="0.2">
      <c r="B121" s="208"/>
      <c r="C121" s="208"/>
      <c r="D121" s="208"/>
      <c r="E121" s="208"/>
      <c r="F121" s="208"/>
    </row>
    <row r="122" spans="2:6" x14ac:dyDescent="0.2">
      <c r="B122" s="208"/>
      <c r="C122" s="208"/>
      <c r="D122" s="208"/>
      <c r="E122" s="208"/>
      <c r="F122" s="208"/>
    </row>
    <row r="123" spans="2:6" x14ac:dyDescent="0.2">
      <c r="B123" s="208"/>
      <c r="C123" s="208"/>
      <c r="D123" s="208"/>
      <c r="E123" s="208"/>
      <c r="F123" s="208"/>
    </row>
    <row r="124" spans="2:6" x14ac:dyDescent="0.2">
      <c r="B124" s="208"/>
      <c r="C124" s="208"/>
      <c r="D124" s="208"/>
      <c r="E124" s="208"/>
      <c r="F124" s="208"/>
    </row>
    <row r="125" spans="2:6" x14ac:dyDescent="0.2">
      <c r="B125" s="208"/>
      <c r="C125" s="208"/>
      <c r="D125" s="208"/>
      <c r="E125" s="208"/>
      <c r="F125" s="208"/>
    </row>
    <row r="126" spans="2:6" x14ac:dyDescent="0.2">
      <c r="B126" s="208"/>
      <c r="C126" s="208"/>
      <c r="D126" s="208"/>
      <c r="E126" s="208"/>
      <c r="F126" s="208"/>
    </row>
    <row r="127" spans="2:6" x14ac:dyDescent="0.2">
      <c r="B127" s="208"/>
      <c r="C127" s="208"/>
      <c r="D127" s="208"/>
      <c r="E127" s="208"/>
      <c r="F127" s="208"/>
    </row>
    <row r="128" spans="2:6" x14ac:dyDescent="0.2">
      <c r="B128" s="208"/>
      <c r="C128" s="208"/>
      <c r="D128" s="208"/>
      <c r="E128" s="208"/>
      <c r="F128" s="208"/>
    </row>
    <row r="129" spans="2:6" x14ac:dyDescent="0.2">
      <c r="B129" s="208"/>
      <c r="C129" s="208"/>
      <c r="D129" s="208"/>
      <c r="E129" s="208"/>
      <c r="F129" s="208"/>
    </row>
    <row r="130" spans="2:6" x14ac:dyDescent="0.2">
      <c r="B130" s="208"/>
      <c r="C130" s="208"/>
      <c r="D130" s="208"/>
      <c r="E130" s="208"/>
      <c r="F130" s="208"/>
    </row>
    <row r="131" spans="2:6" x14ac:dyDescent="0.2">
      <c r="B131" s="208"/>
      <c r="C131" s="208"/>
      <c r="D131" s="208"/>
      <c r="E131" s="208"/>
      <c r="F131" s="208"/>
    </row>
    <row r="132" spans="2:6" x14ac:dyDescent="0.2">
      <c r="B132" s="208"/>
      <c r="C132" s="208"/>
      <c r="D132" s="208"/>
      <c r="E132" s="208"/>
      <c r="F132" s="208"/>
    </row>
    <row r="133" spans="2:6" x14ac:dyDescent="0.2">
      <c r="B133" s="208"/>
      <c r="C133" s="208"/>
      <c r="D133" s="208"/>
      <c r="E133" s="208"/>
      <c r="F133" s="208"/>
    </row>
    <row r="134" spans="2:6" x14ac:dyDescent="0.2">
      <c r="B134" s="208"/>
      <c r="C134" s="208"/>
      <c r="D134" s="208"/>
      <c r="E134" s="208"/>
      <c r="F134" s="208"/>
    </row>
    <row r="135" spans="2:6" x14ac:dyDescent="0.2">
      <c r="B135" s="208"/>
      <c r="C135" s="208"/>
      <c r="D135" s="208"/>
      <c r="E135" s="208"/>
      <c r="F135" s="208"/>
    </row>
    <row r="136" spans="2:6" x14ac:dyDescent="0.2">
      <c r="B136" s="208"/>
      <c r="C136" s="208"/>
      <c r="D136" s="208"/>
      <c r="E136" s="208"/>
      <c r="F136" s="208"/>
    </row>
    <row r="137" spans="2:6" x14ac:dyDescent="0.2">
      <c r="B137" s="208"/>
      <c r="C137" s="208"/>
      <c r="D137" s="208"/>
      <c r="E137" s="208"/>
      <c r="F137" s="208"/>
    </row>
    <row r="138" spans="2:6" x14ac:dyDescent="0.2">
      <c r="B138" s="208"/>
      <c r="C138" s="208"/>
      <c r="D138" s="208"/>
      <c r="E138" s="208"/>
      <c r="F138" s="208"/>
    </row>
    <row r="139" spans="2:6" x14ac:dyDescent="0.2">
      <c r="B139" s="208"/>
      <c r="C139" s="208"/>
      <c r="D139" s="208"/>
      <c r="E139" s="208"/>
      <c r="F139" s="208"/>
    </row>
    <row r="140" spans="2:6" x14ac:dyDescent="0.2">
      <c r="B140" s="208"/>
      <c r="C140" s="208"/>
      <c r="D140" s="208"/>
      <c r="E140" s="208"/>
      <c r="F140" s="208"/>
    </row>
    <row r="141" spans="2:6" x14ac:dyDescent="0.2">
      <c r="B141" s="208"/>
      <c r="C141" s="208"/>
      <c r="D141" s="208"/>
      <c r="E141" s="208"/>
      <c r="F141" s="208"/>
    </row>
    <row r="142" spans="2:6" x14ac:dyDescent="0.2">
      <c r="B142" s="208"/>
      <c r="C142" s="208"/>
      <c r="D142" s="208"/>
      <c r="E142" s="208"/>
      <c r="F142" s="208"/>
    </row>
    <row r="143" spans="2:6" x14ac:dyDescent="0.2">
      <c r="B143" s="208"/>
      <c r="C143" s="208"/>
      <c r="D143" s="208"/>
      <c r="E143" s="208"/>
      <c r="F143" s="208"/>
    </row>
    <row r="144" spans="2:6" x14ac:dyDescent="0.2">
      <c r="B144" s="208"/>
      <c r="C144" s="208"/>
      <c r="D144" s="208"/>
      <c r="E144" s="208"/>
      <c r="F144" s="208"/>
    </row>
    <row r="145" spans="2:6" x14ac:dyDescent="0.2">
      <c r="B145" s="208"/>
      <c r="C145" s="208"/>
      <c r="D145" s="208"/>
      <c r="E145" s="208"/>
      <c r="F145" s="208"/>
    </row>
    <row r="146" spans="2:6" x14ac:dyDescent="0.2">
      <c r="B146" s="208"/>
      <c r="C146" s="208"/>
      <c r="D146" s="208"/>
      <c r="E146" s="208"/>
      <c r="F146" s="208"/>
    </row>
    <row r="147" spans="2:6" x14ac:dyDescent="0.2">
      <c r="B147" s="208"/>
      <c r="C147" s="208"/>
      <c r="D147" s="208"/>
      <c r="E147" s="208"/>
      <c r="F147" s="208"/>
    </row>
    <row r="148" spans="2:6" x14ac:dyDescent="0.2">
      <c r="B148" s="208"/>
      <c r="C148" s="208"/>
      <c r="D148" s="208"/>
      <c r="E148" s="208"/>
      <c r="F148" s="208"/>
    </row>
    <row r="149" spans="2:6" x14ac:dyDescent="0.2">
      <c r="B149" s="208"/>
      <c r="C149" s="208"/>
      <c r="D149" s="208"/>
      <c r="E149" s="208"/>
      <c r="F149" s="208"/>
    </row>
    <row r="150" spans="2:6" x14ac:dyDescent="0.2">
      <c r="B150" s="208"/>
      <c r="C150" s="208"/>
      <c r="D150" s="208"/>
      <c r="E150" s="208"/>
      <c r="F150" s="208"/>
    </row>
    <row r="151" spans="2:6" x14ac:dyDescent="0.2">
      <c r="B151" s="208"/>
      <c r="C151" s="208"/>
      <c r="D151" s="208"/>
      <c r="E151" s="208"/>
      <c r="F151" s="208"/>
    </row>
    <row r="152" spans="2:6" x14ac:dyDescent="0.2">
      <c r="B152" s="208"/>
      <c r="C152" s="208"/>
      <c r="D152" s="208"/>
      <c r="E152" s="208"/>
      <c r="F152" s="208"/>
    </row>
    <row r="153" spans="2:6" x14ac:dyDescent="0.2">
      <c r="B153" s="208"/>
      <c r="C153" s="208"/>
      <c r="D153" s="208"/>
      <c r="E153" s="208"/>
      <c r="F153" s="208"/>
    </row>
    <row r="154" spans="2:6" x14ac:dyDescent="0.2">
      <c r="B154" s="208"/>
      <c r="C154" s="208"/>
      <c r="D154" s="208"/>
      <c r="E154" s="208"/>
      <c r="F154" s="208"/>
    </row>
    <row r="155" spans="2:6" x14ac:dyDescent="0.2">
      <c r="B155" s="208"/>
      <c r="C155" s="208"/>
      <c r="D155" s="208"/>
      <c r="E155" s="208"/>
      <c r="F155" s="208"/>
    </row>
    <row r="156" spans="2:6" x14ac:dyDescent="0.2">
      <c r="B156" s="208"/>
      <c r="C156" s="208"/>
      <c r="D156" s="208"/>
      <c r="E156" s="208"/>
      <c r="F156" s="208"/>
    </row>
    <row r="157" spans="2:6" x14ac:dyDescent="0.2">
      <c r="B157" s="208"/>
      <c r="C157" s="208"/>
      <c r="D157" s="208"/>
      <c r="E157" s="208"/>
      <c r="F157" s="208"/>
    </row>
    <row r="158" spans="2:6" x14ac:dyDescent="0.2">
      <c r="B158" s="208"/>
      <c r="C158" s="208"/>
      <c r="D158" s="208"/>
      <c r="E158" s="208"/>
      <c r="F158" s="208"/>
    </row>
    <row r="159" spans="2:6" x14ac:dyDescent="0.2">
      <c r="B159" s="208"/>
      <c r="C159" s="208"/>
      <c r="D159" s="208"/>
      <c r="E159" s="208"/>
      <c r="F159" s="208"/>
    </row>
    <row r="160" spans="2:6" x14ac:dyDescent="0.2">
      <c r="B160" s="208"/>
      <c r="C160" s="208"/>
      <c r="D160" s="208"/>
      <c r="E160" s="208"/>
      <c r="F160" s="208"/>
    </row>
    <row r="161" spans="2:6" x14ac:dyDescent="0.2">
      <c r="B161" s="208"/>
      <c r="C161" s="208"/>
      <c r="D161" s="208"/>
      <c r="E161" s="208"/>
      <c r="F161" s="208"/>
    </row>
    <row r="162" spans="2:6" x14ac:dyDescent="0.2">
      <c r="B162" s="208"/>
      <c r="C162" s="208"/>
      <c r="D162" s="208"/>
      <c r="E162" s="208"/>
      <c r="F162" s="208"/>
    </row>
    <row r="163" spans="2:6" x14ac:dyDescent="0.2">
      <c r="B163" s="208"/>
      <c r="C163" s="208"/>
      <c r="D163" s="208"/>
      <c r="E163" s="208"/>
      <c r="F163" s="208"/>
    </row>
    <row r="164" spans="2:6" x14ac:dyDescent="0.2">
      <c r="B164" s="208"/>
      <c r="C164" s="208"/>
      <c r="D164" s="208"/>
      <c r="E164" s="208"/>
      <c r="F164" s="208"/>
    </row>
    <row r="165" spans="2:6" x14ac:dyDescent="0.2">
      <c r="B165" s="208"/>
      <c r="C165" s="208"/>
      <c r="D165" s="208"/>
      <c r="E165" s="208"/>
      <c r="F165" s="208"/>
    </row>
    <row r="166" spans="2:6" x14ac:dyDescent="0.2">
      <c r="B166" s="208"/>
      <c r="C166" s="208"/>
      <c r="D166" s="208"/>
      <c r="E166" s="208"/>
      <c r="F166" s="208"/>
    </row>
    <row r="167" spans="2:6" x14ac:dyDescent="0.2">
      <c r="B167" s="208"/>
      <c r="C167" s="208"/>
      <c r="D167" s="208"/>
      <c r="E167" s="208"/>
      <c r="F167" s="208"/>
    </row>
    <row r="168" spans="2:6" x14ac:dyDescent="0.2">
      <c r="B168" s="208"/>
      <c r="C168" s="208"/>
      <c r="D168" s="208"/>
      <c r="E168" s="208"/>
      <c r="F168" s="208"/>
    </row>
    <row r="169" spans="2:6" x14ac:dyDescent="0.2">
      <c r="B169" s="208"/>
      <c r="C169" s="208"/>
      <c r="D169" s="208"/>
      <c r="E169" s="208"/>
      <c r="F169" s="208"/>
    </row>
    <row r="170" spans="2:6" x14ac:dyDescent="0.2">
      <c r="B170" s="208"/>
      <c r="C170" s="208"/>
      <c r="D170" s="208"/>
      <c r="E170" s="208"/>
      <c r="F170" s="208"/>
    </row>
    <row r="171" spans="2:6" x14ac:dyDescent="0.2">
      <c r="B171" s="208"/>
      <c r="C171" s="208"/>
      <c r="D171" s="208"/>
      <c r="E171" s="208"/>
      <c r="F171" s="208"/>
    </row>
    <row r="172" spans="2:6" x14ac:dyDescent="0.2">
      <c r="B172" s="208"/>
      <c r="C172" s="208"/>
      <c r="D172" s="208"/>
      <c r="E172" s="208"/>
      <c r="F172" s="208"/>
    </row>
    <row r="173" spans="2:6" x14ac:dyDescent="0.2">
      <c r="B173" s="208"/>
      <c r="C173" s="208"/>
      <c r="D173" s="208"/>
      <c r="E173" s="208"/>
      <c r="F173" s="208"/>
    </row>
    <row r="174" spans="2:6" x14ac:dyDescent="0.2">
      <c r="B174" s="208"/>
      <c r="C174" s="208"/>
      <c r="D174" s="208"/>
      <c r="E174" s="208"/>
      <c r="F174" s="208"/>
    </row>
    <row r="175" spans="2:6" x14ac:dyDescent="0.2">
      <c r="B175" s="208"/>
      <c r="C175" s="208"/>
      <c r="D175" s="208"/>
      <c r="E175" s="208"/>
      <c r="F175" s="208"/>
    </row>
    <row r="176" spans="2:6" x14ac:dyDescent="0.2">
      <c r="B176" s="208"/>
      <c r="C176" s="208"/>
      <c r="D176" s="208"/>
      <c r="E176" s="208"/>
      <c r="F176" s="208"/>
    </row>
    <row r="177" spans="2:6" x14ac:dyDescent="0.2">
      <c r="B177" s="208"/>
      <c r="C177" s="208"/>
      <c r="D177" s="208"/>
      <c r="E177" s="208"/>
      <c r="F177" s="208"/>
    </row>
    <row r="178" spans="2:6" x14ac:dyDescent="0.2">
      <c r="B178" s="208"/>
      <c r="C178" s="208"/>
      <c r="D178" s="208"/>
      <c r="E178" s="208"/>
      <c r="F178" s="208"/>
    </row>
    <row r="179" spans="2:6" x14ac:dyDescent="0.2">
      <c r="B179" s="208"/>
      <c r="C179" s="208"/>
      <c r="D179" s="208"/>
      <c r="E179" s="208"/>
      <c r="F179" s="208"/>
    </row>
    <row r="180" spans="2:6" x14ac:dyDescent="0.2">
      <c r="B180" s="208"/>
      <c r="C180" s="208"/>
      <c r="D180" s="208"/>
      <c r="E180" s="208"/>
      <c r="F180" s="208"/>
    </row>
    <row r="181" spans="2:6" x14ac:dyDescent="0.2">
      <c r="B181" s="208"/>
      <c r="C181" s="208"/>
      <c r="D181" s="208"/>
      <c r="E181" s="208"/>
      <c r="F181" s="208"/>
    </row>
    <row r="182" spans="2:6" x14ac:dyDescent="0.2">
      <c r="B182" s="208"/>
      <c r="C182" s="208"/>
      <c r="D182" s="208"/>
      <c r="E182" s="208"/>
      <c r="F182" s="208"/>
    </row>
    <row r="183" spans="2:6" x14ac:dyDescent="0.2">
      <c r="B183" s="208"/>
      <c r="C183" s="208"/>
      <c r="D183" s="208"/>
      <c r="E183" s="208"/>
      <c r="F183" s="208"/>
    </row>
    <row r="184" spans="2:6" x14ac:dyDescent="0.2">
      <c r="B184" s="208"/>
      <c r="C184" s="208"/>
      <c r="D184" s="208"/>
      <c r="E184" s="208"/>
      <c r="F184" s="208"/>
    </row>
    <row r="185" spans="2:6" x14ac:dyDescent="0.2">
      <c r="B185" s="208"/>
      <c r="C185" s="208"/>
      <c r="D185" s="208"/>
      <c r="E185" s="208"/>
      <c r="F185" s="208"/>
    </row>
    <row r="186" spans="2:6" x14ac:dyDescent="0.2">
      <c r="B186" s="208"/>
      <c r="C186" s="208"/>
      <c r="D186" s="208"/>
      <c r="E186" s="208"/>
      <c r="F186" s="208"/>
    </row>
    <row r="187" spans="2:6" x14ac:dyDescent="0.2">
      <c r="B187" s="208"/>
      <c r="C187" s="208"/>
      <c r="D187" s="208"/>
      <c r="E187" s="208"/>
      <c r="F187" s="208"/>
    </row>
    <row r="188" spans="2:6" x14ac:dyDescent="0.2">
      <c r="B188" s="208"/>
      <c r="C188" s="208"/>
      <c r="D188" s="208"/>
      <c r="E188" s="208"/>
      <c r="F188" s="208"/>
    </row>
    <row r="189" spans="2:6" x14ac:dyDescent="0.2">
      <c r="B189" s="208"/>
      <c r="C189" s="208"/>
      <c r="D189" s="208"/>
      <c r="E189" s="208"/>
      <c r="F189" s="208"/>
    </row>
    <row r="190" spans="2:6" x14ac:dyDescent="0.2">
      <c r="B190" s="208"/>
      <c r="C190" s="208"/>
      <c r="D190" s="208"/>
      <c r="E190" s="208"/>
      <c r="F190" s="208"/>
    </row>
    <row r="191" spans="2:6" x14ac:dyDescent="0.2">
      <c r="B191" s="208"/>
      <c r="C191" s="208"/>
      <c r="D191" s="208"/>
      <c r="E191" s="208"/>
      <c r="F191" s="208"/>
    </row>
    <row r="192" spans="2:6" x14ac:dyDescent="0.2">
      <c r="B192" s="208"/>
      <c r="C192" s="208"/>
      <c r="D192" s="208"/>
      <c r="E192" s="208"/>
      <c r="F192" s="208"/>
    </row>
    <row r="193" spans="2:6" x14ac:dyDescent="0.2">
      <c r="B193" s="208"/>
      <c r="C193" s="208"/>
      <c r="D193" s="208"/>
      <c r="E193" s="208"/>
      <c r="F193" s="208"/>
    </row>
    <row r="194" spans="2:6" x14ac:dyDescent="0.2">
      <c r="B194" s="208"/>
      <c r="C194" s="208"/>
      <c r="D194" s="208"/>
      <c r="E194" s="208"/>
      <c r="F194" s="208"/>
    </row>
    <row r="195" spans="2:6" x14ac:dyDescent="0.2">
      <c r="B195" s="208"/>
      <c r="C195" s="208"/>
      <c r="D195" s="208"/>
      <c r="E195" s="208"/>
      <c r="F195" s="208"/>
    </row>
    <row r="196" spans="2:6" x14ac:dyDescent="0.2">
      <c r="B196" s="208"/>
      <c r="C196" s="208"/>
      <c r="D196" s="208"/>
      <c r="E196" s="208"/>
      <c r="F196" s="208"/>
    </row>
    <row r="197" spans="2:6" x14ac:dyDescent="0.2">
      <c r="B197" s="208"/>
      <c r="C197" s="208"/>
      <c r="D197" s="208"/>
      <c r="E197" s="208"/>
      <c r="F197" s="208"/>
    </row>
    <row r="198" spans="2:6" x14ac:dyDescent="0.2">
      <c r="B198" s="208"/>
      <c r="C198" s="208"/>
      <c r="D198" s="208"/>
      <c r="E198" s="208"/>
      <c r="F198" s="208"/>
    </row>
    <row r="199" spans="2:6" x14ac:dyDescent="0.2">
      <c r="B199" s="208"/>
      <c r="C199" s="208"/>
      <c r="D199" s="208"/>
      <c r="E199" s="208"/>
      <c r="F199" s="208"/>
    </row>
    <row r="200" spans="2:6" x14ac:dyDescent="0.2">
      <c r="B200" s="208"/>
      <c r="C200" s="208"/>
      <c r="D200" s="208"/>
      <c r="E200" s="208"/>
      <c r="F200" s="208"/>
    </row>
    <row r="201" spans="2:6" x14ac:dyDescent="0.2">
      <c r="B201" s="208"/>
      <c r="C201" s="208"/>
      <c r="D201" s="208"/>
      <c r="E201" s="208"/>
      <c r="F201" s="208"/>
    </row>
    <row r="202" spans="2:6" x14ac:dyDescent="0.2">
      <c r="B202" s="208"/>
      <c r="C202" s="208"/>
      <c r="D202" s="208"/>
      <c r="E202" s="208"/>
      <c r="F202" s="208"/>
    </row>
    <row r="203" spans="2:6" x14ac:dyDescent="0.2">
      <c r="B203" s="208"/>
      <c r="C203" s="208"/>
      <c r="D203" s="208"/>
      <c r="E203" s="208"/>
      <c r="F203" s="208"/>
    </row>
    <row r="204" spans="2:6" x14ac:dyDescent="0.2">
      <c r="B204" s="208"/>
      <c r="C204" s="208"/>
      <c r="D204" s="208"/>
      <c r="E204" s="208"/>
      <c r="F204" s="208"/>
    </row>
    <row r="205" spans="2:6" x14ac:dyDescent="0.2">
      <c r="B205" s="208"/>
      <c r="C205" s="208"/>
      <c r="D205" s="208"/>
      <c r="E205" s="208"/>
      <c r="F205" s="208"/>
    </row>
    <row r="206" spans="2:6" x14ac:dyDescent="0.2">
      <c r="B206" s="208"/>
      <c r="C206" s="208"/>
      <c r="D206" s="208"/>
      <c r="E206" s="208"/>
      <c r="F206" s="208"/>
    </row>
    <row r="207" spans="2:6" x14ac:dyDescent="0.2">
      <c r="B207" s="208"/>
      <c r="C207" s="208"/>
      <c r="D207" s="208"/>
      <c r="E207" s="208"/>
      <c r="F207" s="208"/>
    </row>
    <row r="208" spans="2:6" x14ac:dyDescent="0.2">
      <c r="B208" s="208"/>
      <c r="C208" s="208"/>
      <c r="D208" s="208"/>
      <c r="E208" s="208"/>
      <c r="F208" s="208"/>
    </row>
    <row r="209" spans="2:6" x14ac:dyDescent="0.2">
      <c r="B209" s="208"/>
      <c r="C209" s="208"/>
      <c r="D209" s="208"/>
      <c r="E209" s="208"/>
      <c r="F209" s="208"/>
    </row>
    <row r="210" spans="2:6" x14ac:dyDescent="0.2">
      <c r="B210" s="208"/>
      <c r="C210" s="208"/>
      <c r="D210" s="208"/>
      <c r="E210" s="208"/>
      <c r="F210" s="208"/>
    </row>
    <row r="211" spans="2:6" x14ac:dyDescent="0.2">
      <c r="B211" s="208"/>
      <c r="C211" s="208"/>
      <c r="D211" s="208"/>
      <c r="E211" s="208"/>
      <c r="F211" s="208"/>
    </row>
    <row r="212" spans="2:6" x14ac:dyDescent="0.2">
      <c r="B212" s="208"/>
      <c r="C212" s="208"/>
      <c r="D212" s="208"/>
      <c r="E212" s="208"/>
      <c r="F212" s="208"/>
    </row>
    <row r="213" spans="2:6" x14ac:dyDescent="0.2">
      <c r="B213" s="208"/>
      <c r="C213" s="208"/>
      <c r="D213" s="208"/>
      <c r="E213" s="208"/>
      <c r="F213" s="208"/>
    </row>
    <row r="214" spans="2:6" x14ac:dyDescent="0.2">
      <c r="B214" s="208"/>
      <c r="C214" s="208"/>
      <c r="D214" s="208"/>
      <c r="E214" s="208"/>
      <c r="F214" s="208"/>
    </row>
    <row r="215" spans="2:6" x14ac:dyDescent="0.2">
      <c r="B215" s="208"/>
      <c r="C215" s="208"/>
      <c r="D215" s="208"/>
      <c r="E215" s="208"/>
      <c r="F215" s="208"/>
    </row>
    <row r="216" spans="2:6" x14ac:dyDescent="0.2">
      <c r="B216" s="208"/>
      <c r="C216" s="208"/>
      <c r="D216" s="208"/>
      <c r="E216" s="208"/>
      <c r="F216" s="208"/>
    </row>
    <row r="217" spans="2:6" x14ac:dyDescent="0.2">
      <c r="B217" s="208"/>
      <c r="C217" s="208"/>
      <c r="D217" s="208"/>
      <c r="E217" s="208"/>
      <c r="F217" s="208"/>
    </row>
    <row r="218" spans="2:6" x14ac:dyDescent="0.2">
      <c r="B218" s="208"/>
      <c r="C218" s="208"/>
      <c r="D218" s="208"/>
      <c r="E218" s="208"/>
      <c r="F218" s="208"/>
    </row>
    <row r="219" spans="2:6" x14ac:dyDescent="0.2">
      <c r="B219" s="208"/>
      <c r="C219" s="208"/>
      <c r="D219" s="208"/>
      <c r="E219" s="208"/>
      <c r="F219" s="208"/>
    </row>
    <row r="220" spans="2:6" x14ac:dyDescent="0.2">
      <c r="B220" s="208"/>
      <c r="C220" s="208"/>
      <c r="D220" s="208"/>
      <c r="E220" s="208"/>
      <c r="F220" s="208"/>
    </row>
    <row r="221" spans="2:6" x14ac:dyDescent="0.2">
      <c r="B221" s="208"/>
      <c r="C221" s="208"/>
      <c r="D221" s="208"/>
      <c r="E221" s="208"/>
      <c r="F221" s="208"/>
    </row>
    <row r="222" spans="2:6" x14ac:dyDescent="0.2">
      <c r="B222" s="208"/>
      <c r="C222" s="208"/>
      <c r="D222" s="208"/>
      <c r="E222" s="208"/>
      <c r="F222" s="208"/>
    </row>
    <row r="223" spans="2:6" x14ac:dyDescent="0.2">
      <c r="B223" s="208"/>
      <c r="C223" s="208"/>
      <c r="D223" s="208"/>
      <c r="E223" s="208"/>
      <c r="F223" s="208"/>
    </row>
    <row r="224" spans="2:6" x14ac:dyDescent="0.2">
      <c r="B224" s="208"/>
      <c r="C224" s="208"/>
      <c r="D224" s="208"/>
      <c r="E224" s="208"/>
      <c r="F224" s="208"/>
    </row>
    <row r="225" spans="2:6" x14ac:dyDescent="0.2">
      <c r="B225" s="208"/>
      <c r="C225" s="208"/>
      <c r="D225" s="208"/>
      <c r="E225" s="208"/>
      <c r="F225" s="208"/>
    </row>
    <row r="226" spans="2:6" x14ac:dyDescent="0.2">
      <c r="B226" s="208"/>
      <c r="C226" s="208"/>
      <c r="D226" s="208"/>
      <c r="E226" s="208"/>
      <c r="F226" s="208"/>
    </row>
    <row r="227" spans="2:6" x14ac:dyDescent="0.2">
      <c r="B227" s="208"/>
      <c r="C227" s="208"/>
      <c r="D227" s="208"/>
      <c r="E227" s="208"/>
      <c r="F227" s="208"/>
    </row>
    <row r="228" spans="2:6" x14ac:dyDescent="0.2">
      <c r="B228" s="208"/>
      <c r="C228" s="208"/>
      <c r="D228" s="208"/>
      <c r="E228" s="208"/>
      <c r="F228" s="208"/>
    </row>
    <row r="229" spans="2:6" x14ac:dyDescent="0.2">
      <c r="B229" s="208"/>
      <c r="C229" s="208"/>
      <c r="D229" s="208"/>
      <c r="E229" s="208"/>
      <c r="F229" s="208"/>
    </row>
    <row r="230" spans="2:6" x14ac:dyDescent="0.2">
      <c r="B230" s="208"/>
      <c r="C230" s="208"/>
      <c r="D230" s="208"/>
      <c r="E230" s="208"/>
      <c r="F230" s="208"/>
    </row>
    <row r="231" spans="2:6" x14ac:dyDescent="0.2">
      <c r="B231" s="208"/>
      <c r="C231" s="208"/>
      <c r="D231" s="208"/>
      <c r="E231" s="208"/>
      <c r="F231" s="208"/>
    </row>
    <row r="232" spans="2:6" x14ac:dyDescent="0.2">
      <c r="B232" s="208"/>
      <c r="C232" s="208"/>
      <c r="D232" s="208"/>
      <c r="E232" s="208"/>
      <c r="F232" s="208"/>
    </row>
    <row r="233" spans="2:6" x14ac:dyDescent="0.2">
      <c r="B233" s="208"/>
      <c r="C233" s="208"/>
      <c r="D233" s="208"/>
      <c r="E233" s="208"/>
      <c r="F233" s="208"/>
    </row>
    <row r="234" spans="2:6" x14ac:dyDescent="0.2">
      <c r="B234" s="208"/>
      <c r="C234" s="208"/>
      <c r="D234" s="208"/>
      <c r="E234" s="208"/>
      <c r="F234" s="208"/>
    </row>
    <row r="235" spans="2:6" x14ac:dyDescent="0.2">
      <c r="B235" s="208"/>
      <c r="C235" s="208"/>
      <c r="D235" s="208"/>
      <c r="E235" s="208"/>
      <c r="F235" s="208"/>
    </row>
    <row r="236" spans="2:6" x14ac:dyDescent="0.2">
      <c r="B236" s="208"/>
      <c r="C236" s="208"/>
      <c r="D236" s="208"/>
      <c r="E236" s="208"/>
      <c r="F236" s="208"/>
    </row>
    <row r="237" spans="2:6" x14ac:dyDescent="0.2">
      <c r="B237" s="208"/>
      <c r="C237" s="208"/>
      <c r="D237" s="208"/>
      <c r="E237" s="208"/>
      <c r="F237" s="208"/>
    </row>
    <row r="238" spans="2:6" x14ac:dyDescent="0.2">
      <c r="B238" s="208"/>
      <c r="C238" s="208"/>
      <c r="D238" s="208"/>
      <c r="E238" s="208"/>
      <c r="F238" s="208"/>
    </row>
    <row r="239" spans="2:6" x14ac:dyDescent="0.2">
      <c r="B239" s="208"/>
      <c r="C239" s="208"/>
      <c r="D239" s="208"/>
      <c r="E239" s="208"/>
      <c r="F239" s="208"/>
    </row>
    <row r="240" spans="2:6" x14ac:dyDescent="0.2">
      <c r="B240" s="208"/>
      <c r="C240" s="208"/>
      <c r="D240" s="208"/>
      <c r="E240" s="208"/>
      <c r="F240" s="208"/>
    </row>
    <row r="241" spans="2:6" x14ac:dyDescent="0.2">
      <c r="B241" s="208"/>
      <c r="C241" s="208"/>
      <c r="D241" s="208"/>
      <c r="E241" s="208"/>
      <c r="F241" s="208"/>
    </row>
    <row r="242" spans="2:6" x14ac:dyDescent="0.2">
      <c r="B242" s="208"/>
      <c r="C242" s="208"/>
      <c r="D242" s="208"/>
      <c r="E242" s="208"/>
      <c r="F242" s="208"/>
    </row>
    <row r="243" spans="2:6" x14ac:dyDescent="0.2">
      <c r="B243" s="208"/>
      <c r="C243" s="208"/>
      <c r="D243" s="208"/>
      <c r="E243" s="208"/>
      <c r="F243" s="208"/>
    </row>
    <row r="244" spans="2:6" x14ac:dyDescent="0.2">
      <c r="B244" s="208"/>
      <c r="C244" s="208"/>
      <c r="D244" s="208"/>
      <c r="E244" s="208"/>
      <c r="F244" s="208"/>
    </row>
    <row r="245" spans="2:6" x14ac:dyDescent="0.2">
      <c r="B245" s="208"/>
      <c r="C245" s="208"/>
      <c r="D245" s="208"/>
      <c r="E245" s="208"/>
      <c r="F245" s="208"/>
    </row>
    <row r="246" spans="2:6" x14ac:dyDescent="0.2">
      <c r="B246" s="208"/>
      <c r="C246" s="208"/>
      <c r="D246" s="208"/>
      <c r="E246" s="208"/>
      <c r="F246" s="208"/>
    </row>
    <row r="247" spans="2:6" x14ac:dyDescent="0.2">
      <c r="B247" s="208"/>
      <c r="C247" s="208"/>
      <c r="D247" s="208"/>
      <c r="E247" s="208"/>
      <c r="F247" s="208"/>
    </row>
    <row r="248" spans="2:6" x14ac:dyDescent="0.2">
      <c r="B248" s="208"/>
      <c r="C248" s="208"/>
      <c r="D248" s="208"/>
      <c r="E248" s="208"/>
      <c r="F248" s="208"/>
    </row>
    <row r="249" spans="2:6" x14ac:dyDescent="0.2">
      <c r="B249" s="208"/>
      <c r="C249" s="208"/>
      <c r="D249" s="208"/>
      <c r="E249" s="208"/>
      <c r="F249" s="208"/>
    </row>
    <row r="250" spans="2:6" x14ac:dyDescent="0.2">
      <c r="B250" s="208"/>
      <c r="C250" s="208"/>
      <c r="D250" s="208"/>
      <c r="E250" s="208"/>
      <c r="F250" s="208"/>
    </row>
    <row r="251" spans="2:6" x14ac:dyDescent="0.2">
      <c r="B251" s="208"/>
      <c r="C251" s="208"/>
      <c r="D251" s="208"/>
      <c r="E251" s="208"/>
      <c r="F251" s="208"/>
    </row>
    <row r="252" spans="2:6" x14ac:dyDescent="0.2">
      <c r="B252" s="208"/>
      <c r="C252" s="208"/>
      <c r="D252" s="208"/>
      <c r="E252" s="208"/>
      <c r="F252" s="208"/>
    </row>
    <row r="253" spans="2:6" x14ac:dyDescent="0.2">
      <c r="B253" s="208"/>
      <c r="C253" s="208"/>
      <c r="D253" s="208"/>
      <c r="E253" s="208"/>
      <c r="F253" s="208"/>
    </row>
    <row r="254" spans="2:6" x14ac:dyDescent="0.2">
      <c r="B254" s="208"/>
      <c r="C254" s="208"/>
      <c r="D254" s="208"/>
      <c r="E254" s="208"/>
      <c r="F254" s="208"/>
    </row>
    <row r="255" spans="2:6" x14ac:dyDescent="0.2">
      <c r="B255" s="208"/>
      <c r="C255" s="208"/>
      <c r="D255" s="208"/>
      <c r="E255" s="208"/>
      <c r="F255" s="208"/>
    </row>
    <row r="256" spans="2:6" x14ac:dyDescent="0.2">
      <c r="B256" s="208"/>
      <c r="C256" s="208"/>
      <c r="D256" s="208"/>
      <c r="E256" s="208"/>
      <c r="F256" s="208"/>
    </row>
    <row r="257" spans="2:6" x14ac:dyDescent="0.2">
      <c r="B257" s="208"/>
      <c r="C257" s="208"/>
      <c r="D257" s="208"/>
      <c r="E257" s="208"/>
      <c r="F257" s="208"/>
    </row>
    <row r="258" spans="2:6" x14ac:dyDescent="0.2">
      <c r="B258" s="208"/>
      <c r="C258" s="208"/>
      <c r="D258" s="208"/>
      <c r="E258" s="208"/>
      <c r="F258" s="208"/>
    </row>
    <row r="259" spans="2:6" x14ac:dyDescent="0.2">
      <c r="B259" s="208"/>
      <c r="C259" s="208"/>
      <c r="D259" s="208"/>
      <c r="E259" s="208"/>
      <c r="F259" s="208"/>
    </row>
    <row r="260" spans="2:6" x14ac:dyDescent="0.2">
      <c r="B260" s="208"/>
      <c r="C260" s="208"/>
      <c r="D260" s="208"/>
      <c r="E260" s="208"/>
      <c r="F260" s="208"/>
    </row>
    <row r="261" spans="2:6" x14ac:dyDescent="0.2">
      <c r="B261" s="208"/>
      <c r="C261" s="208"/>
      <c r="D261" s="208"/>
      <c r="E261" s="208"/>
      <c r="F261" s="208"/>
    </row>
    <row r="262" spans="2:6" x14ac:dyDescent="0.2">
      <c r="B262" s="208"/>
      <c r="C262" s="208"/>
      <c r="D262" s="208"/>
      <c r="E262" s="208"/>
      <c r="F262" s="208"/>
    </row>
    <row r="263" spans="2:6" x14ac:dyDescent="0.2">
      <c r="B263" s="208"/>
      <c r="C263" s="208"/>
      <c r="D263" s="208"/>
      <c r="E263" s="208"/>
      <c r="F263" s="208"/>
    </row>
    <row r="264" spans="2:6" x14ac:dyDescent="0.2">
      <c r="B264" s="208"/>
      <c r="C264" s="208"/>
      <c r="D264" s="208"/>
      <c r="E264" s="208"/>
      <c r="F264" s="208"/>
    </row>
    <row r="265" spans="2:6" x14ac:dyDescent="0.2">
      <c r="B265" s="208"/>
      <c r="C265" s="208"/>
      <c r="D265" s="208"/>
      <c r="E265" s="208"/>
      <c r="F265" s="208"/>
    </row>
    <row r="266" spans="2:6" x14ac:dyDescent="0.2">
      <c r="B266" s="208"/>
      <c r="C266" s="208"/>
      <c r="D266" s="208"/>
      <c r="E266" s="208"/>
      <c r="F266" s="208"/>
    </row>
    <row r="267" spans="2:6" x14ac:dyDescent="0.2">
      <c r="B267" s="208"/>
      <c r="C267" s="208"/>
      <c r="D267" s="208"/>
      <c r="E267" s="208"/>
      <c r="F267" s="208"/>
    </row>
    <row r="268" spans="2:6" x14ac:dyDescent="0.2">
      <c r="B268" s="208"/>
      <c r="C268" s="208"/>
      <c r="D268" s="208"/>
      <c r="E268" s="208"/>
      <c r="F268" s="208"/>
    </row>
    <row r="269" spans="2:6" x14ac:dyDescent="0.2">
      <c r="B269" s="208"/>
      <c r="C269" s="208"/>
      <c r="D269" s="208"/>
      <c r="E269" s="208"/>
      <c r="F269" s="208"/>
    </row>
    <row r="270" spans="2:6" x14ac:dyDescent="0.2">
      <c r="B270" s="208"/>
      <c r="C270" s="208"/>
      <c r="D270" s="208"/>
      <c r="E270" s="208"/>
      <c r="F270" s="208"/>
    </row>
    <row r="271" spans="2:6" x14ac:dyDescent="0.2">
      <c r="B271" s="208"/>
      <c r="C271" s="208"/>
      <c r="D271" s="208"/>
      <c r="E271" s="208"/>
      <c r="F271" s="208"/>
    </row>
    <row r="272" spans="2:6" x14ac:dyDescent="0.2">
      <c r="B272" s="208"/>
      <c r="C272" s="208"/>
      <c r="D272" s="208"/>
      <c r="E272" s="208"/>
      <c r="F272" s="208"/>
    </row>
    <row r="273" spans="2:6" x14ac:dyDescent="0.2">
      <c r="B273" s="208"/>
      <c r="C273" s="208"/>
      <c r="D273" s="208"/>
      <c r="E273" s="208"/>
      <c r="F273" s="208"/>
    </row>
    <row r="274" spans="2:6" x14ac:dyDescent="0.2">
      <c r="B274" s="208"/>
      <c r="C274" s="208"/>
      <c r="D274" s="208"/>
      <c r="E274" s="208"/>
      <c r="F274" s="208"/>
    </row>
    <row r="275" spans="2:6" x14ac:dyDescent="0.2">
      <c r="B275" s="208"/>
      <c r="C275" s="208"/>
      <c r="D275" s="208"/>
      <c r="E275" s="208"/>
      <c r="F275" s="208"/>
    </row>
    <row r="276" spans="2:6" x14ac:dyDescent="0.2">
      <c r="B276" s="208"/>
      <c r="C276" s="208"/>
      <c r="D276" s="208"/>
      <c r="E276" s="208"/>
      <c r="F276" s="208"/>
    </row>
    <row r="277" spans="2:6" x14ac:dyDescent="0.2">
      <c r="B277" s="208"/>
      <c r="C277" s="208"/>
      <c r="D277" s="208"/>
      <c r="E277" s="208"/>
      <c r="F277" s="208"/>
    </row>
    <row r="278" spans="2:6" x14ac:dyDescent="0.2">
      <c r="B278" s="208"/>
      <c r="C278" s="208"/>
      <c r="D278" s="208"/>
      <c r="E278" s="208"/>
      <c r="F278" s="208"/>
    </row>
    <row r="279" spans="2:6" x14ac:dyDescent="0.2">
      <c r="B279" s="208"/>
      <c r="C279" s="208"/>
      <c r="D279" s="208"/>
      <c r="E279" s="208"/>
      <c r="F279" s="208"/>
    </row>
    <row r="280" spans="2:6" x14ac:dyDescent="0.2">
      <c r="B280" s="208"/>
      <c r="C280" s="208"/>
      <c r="D280" s="208"/>
      <c r="E280" s="208"/>
      <c r="F280" s="208"/>
    </row>
    <row r="281" spans="2:6" x14ac:dyDescent="0.2">
      <c r="B281" s="208"/>
      <c r="C281" s="208"/>
      <c r="D281" s="208"/>
      <c r="E281" s="208"/>
      <c r="F281" s="208"/>
    </row>
    <row r="282" spans="2:6" x14ac:dyDescent="0.2">
      <c r="B282" s="208"/>
      <c r="C282" s="208"/>
      <c r="D282" s="208"/>
      <c r="E282" s="208"/>
      <c r="F282" s="208"/>
    </row>
    <row r="283" spans="2:6" x14ac:dyDescent="0.2">
      <c r="B283" s="208"/>
      <c r="C283" s="208"/>
      <c r="D283" s="208"/>
      <c r="E283" s="208"/>
      <c r="F283" s="208"/>
    </row>
    <row r="284" spans="2:6" x14ac:dyDescent="0.2">
      <c r="B284" s="208"/>
      <c r="C284" s="208"/>
      <c r="D284" s="208"/>
      <c r="E284" s="208"/>
      <c r="F284" s="208"/>
    </row>
    <row r="285" spans="2:6" x14ac:dyDescent="0.2">
      <c r="B285" s="208"/>
      <c r="C285" s="208"/>
      <c r="D285" s="208"/>
      <c r="E285" s="208"/>
      <c r="F285" s="208"/>
    </row>
    <row r="286" spans="2:6" x14ac:dyDescent="0.2">
      <c r="B286" s="208"/>
      <c r="C286" s="208"/>
      <c r="D286" s="208"/>
      <c r="E286" s="208"/>
      <c r="F286" s="208"/>
    </row>
    <row r="287" spans="2:6" x14ac:dyDescent="0.2">
      <c r="B287" s="208"/>
      <c r="C287" s="208"/>
      <c r="D287" s="208"/>
      <c r="E287" s="208"/>
      <c r="F287" s="208"/>
    </row>
    <row r="288" spans="2:6" x14ac:dyDescent="0.2">
      <c r="B288" s="208"/>
      <c r="C288" s="208"/>
      <c r="D288" s="208"/>
      <c r="E288" s="208"/>
      <c r="F288" s="208"/>
    </row>
    <row r="289" spans="2:6" x14ac:dyDescent="0.2">
      <c r="B289" s="208"/>
      <c r="C289" s="208"/>
      <c r="D289" s="208"/>
      <c r="E289" s="208"/>
      <c r="F289" s="208"/>
    </row>
    <row r="290" spans="2:6" x14ac:dyDescent="0.2">
      <c r="B290" s="208"/>
      <c r="C290" s="208"/>
      <c r="D290" s="208"/>
      <c r="E290" s="208"/>
      <c r="F290" s="208"/>
    </row>
    <row r="291" spans="2:6" x14ac:dyDescent="0.2">
      <c r="B291" s="208"/>
      <c r="C291" s="208"/>
      <c r="D291" s="208"/>
      <c r="E291" s="208"/>
      <c r="F291" s="208"/>
    </row>
    <row r="292" spans="2:6" x14ac:dyDescent="0.2">
      <c r="B292" s="208"/>
      <c r="C292" s="208"/>
      <c r="D292" s="208"/>
      <c r="E292" s="208"/>
      <c r="F292" s="208"/>
    </row>
    <row r="293" spans="2:6" x14ac:dyDescent="0.2">
      <c r="B293" s="208"/>
      <c r="C293" s="208"/>
      <c r="D293" s="208"/>
      <c r="E293" s="208"/>
      <c r="F293" s="208"/>
    </row>
    <row r="294" spans="2:6" x14ac:dyDescent="0.2">
      <c r="B294" s="208"/>
      <c r="C294" s="208"/>
      <c r="D294" s="208"/>
      <c r="E294" s="208"/>
      <c r="F294" s="208"/>
    </row>
    <row r="295" spans="2:6" x14ac:dyDescent="0.2">
      <c r="B295" s="208"/>
      <c r="C295" s="208"/>
      <c r="D295" s="208"/>
      <c r="E295" s="208"/>
      <c r="F295" s="208"/>
    </row>
    <row r="296" spans="2:6" x14ac:dyDescent="0.2">
      <c r="B296" s="208"/>
      <c r="C296" s="208"/>
      <c r="D296" s="208"/>
      <c r="E296" s="208"/>
      <c r="F296" s="208"/>
    </row>
    <row r="297" spans="2:6" x14ac:dyDescent="0.2">
      <c r="B297" s="208"/>
      <c r="C297" s="208"/>
      <c r="D297" s="208"/>
      <c r="E297" s="208"/>
      <c r="F297" s="208"/>
    </row>
    <row r="298" spans="2:6" x14ac:dyDescent="0.2">
      <c r="B298" s="208"/>
      <c r="C298" s="208"/>
      <c r="D298" s="208"/>
      <c r="E298" s="208"/>
      <c r="F298" s="208"/>
    </row>
    <row r="299" spans="2:6" x14ac:dyDescent="0.2">
      <c r="B299" s="208"/>
      <c r="C299" s="208"/>
      <c r="D299" s="208"/>
      <c r="E299" s="208"/>
      <c r="F299" s="208"/>
    </row>
    <row r="300" spans="2:6" x14ac:dyDescent="0.2">
      <c r="B300" s="208"/>
      <c r="C300" s="208"/>
      <c r="D300" s="208"/>
      <c r="E300" s="208"/>
      <c r="F300" s="208"/>
    </row>
    <row r="301" spans="2:6" x14ac:dyDescent="0.2">
      <c r="B301" s="208"/>
      <c r="C301" s="208"/>
      <c r="D301" s="208"/>
      <c r="E301" s="208"/>
      <c r="F301" s="208"/>
    </row>
    <row r="302" spans="2:6" x14ac:dyDescent="0.2">
      <c r="B302" s="208"/>
      <c r="C302" s="208"/>
      <c r="D302" s="208"/>
      <c r="E302" s="208"/>
      <c r="F302" s="208"/>
    </row>
    <row r="303" spans="2:6" x14ac:dyDescent="0.2">
      <c r="B303" s="208"/>
      <c r="C303" s="208"/>
      <c r="D303" s="208"/>
      <c r="E303" s="208"/>
      <c r="F303" s="208"/>
    </row>
    <row r="304" spans="2:6" x14ac:dyDescent="0.2">
      <c r="B304" s="208"/>
      <c r="C304" s="208"/>
      <c r="D304" s="208"/>
      <c r="E304" s="208"/>
      <c r="F304" s="208"/>
    </row>
    <row r="305" spans="2:6" x14ac:dyDescent="0.2">
      <c r="B305" s="208"/>
      <c r="C305" s="208"/>
      <c r="D305" s="208"/>
      <c r="E305" s="208"/>
      <c r="F305" s="208"/>
    </row>
    <row r="306" spans="2:6" x14ac:dyDescent="0.2">
      <c r="B306" s="208"/>
      <c r="C306" s="208"/>
      <c r="D306" s="208"/>
      <c r="E306" s="208"/>
      <c r="F306" s="208"/>
    </row>
    <row r="307" spans="2:6" x14ac:dyDescent="0.2">
      <c r="B307" s="208"/>
      <c r="C307" s="208"/>
      <c r="D307" s="208"/>
      <c r="E307" s="208"/>
      <c r="F307" s="208"/>
    </row>
    <row r="308" spans="2:6" x14ac:dyDescent="0.2">
      <c r="B308" s="208"/>
      <c r="C308" s="208"/>
      <c r="D308" s="208"/>
      <c r="E308" s="208"/>
      <c r="F308" s="208"/>
    </row>
    <row r="309" spans="2:6" x14ac:dyDescent="0.2">
      <c r="B309" s="208"/>
      <c r="C309" s="208"/>
      <c r="D309" s="208"/>
      <c r="E309" s="208"/>
      <c r="F309" s="208"/>
    </row>
    <row r="310" spans="2:6" x14ac:dyDescent="0.2">
      <c r="B310" s="208"/>
      <c r="C310" s="208"/>
      <c r="D310" s="208"/>
      <c r="E310" s="208"/>
      <c r="F310" s="208"/>
    </row>
    <row r="311" spans="2:6" x14ac:dyDescent="0.2">
      <c r="B311" s="208"/>
      <c r="C311" s="208"/>
      <c r="D311" s="208"/>
      <c r="E311" s="208"/>
      <c r="F311" s="208"/>
    </row>
    <row r="312" spans="2:6" x14ac:dyDescent="0.2">
      <c r="B312" s="208"/>
      <c r="C312" s="208"/>
      <c r="D312" s="208"/>
      <c r="E312" s="208"/>
      <c r="F312" s="208"/>
    </row>
    <row r="313" spans="2:6" x14ac:dyDescent="0.2">
      <c r="B313" s="208"/>
      <c r="C313" s="208"/>
      <c r="D313" s="208"/>
      <c r="E313" s="208"/>
      <c r="F313" s="208"/>
    </row>
    <row r="314" spans="2:6" x14ac:dyDescent="0.2">
      <c r="B314" s="208"/>
      <c r="C314" s="208"/>
      <c r="D314" s="208"/>
      <c r="E314" s="208"/>
      <c r="F314" s="208"/>
    </row>
    <row r="315" spans="2:6" x14ac:dyDescent="0.2">
      <c r="B315" s="208"/>
      <c r="C315" s="208"/>
      <c r="D315" s="208"/>
      <c r="E315" s="208"/>
      <c r="F315" s="208"/>
    </row>
    <row r="316" spans="2:6" x14ac:dyDescent="0.2">
      <c r="B316" s="208"/>
      <c r="C316" s="208"/>
      <c r="D316" s="208"/>
      <c r="E316" s="208"/>
      <c r="F316" s="208"/>
    </row>
    <row r="317" spans="2:6" x14ac:dyDescent="0.2">
      <c r="B317" s="208"/>
      <c r="C317" s="208"/>
      <c r="D317" s="208"/>
      <c r="E317" s="208"/>
      <c r="F317" s="208"/>
    </row>
    <row r="318" spans="2:6" x14ac:dyDescent="0.2">
      <c r="B318" s="208"/>
      <c r="C318" s="208"/>
      <c r="D318" s="208"/>
      <c r="E318" s="208"/>
      <c r="F318" s="208"/>
    </row>
    <row r="319" spans="2:6" x14ac:dyDescent="0.2">
      <c r="B319" s="208"/>
      <c r="C319" s="208"/>
      <c r="D319" s="208"/>
      <c r="E319" s="208"/>
      <c r="F319" s="208"/>
    </row>
    <row r="320" spans="2:6" x14ac:dyDescent="0.2">
      <c r="B320" s="208"/>
      <c r="C320" s="208"/>
      <c r="D320" s="208"/>
      <c r="E320" s="208"/>
      <c r="F320" s="208"/>
    </row>
    <row r="321" spans="2:6" x14ac:dyDescent="0.2">
      <c r="B321" s="208"/>
      <c r="C321" s="208"/>
      <c r="D321" s="208"/>
      <c r="E321" s="208"/>
      <c r="F321" s="208"/>
    </row>
    <row r="322" spans="2:6" x14ac:dyDescent="0.2">
      <c r="B322" s="208"/>
      <c r="C322" s="208"/>
      <c r="D322" s="208"/>
      <c r="E322" s="208"/>
      <c r="F322" s="208"/>
    </row>
    <row r="323" spans="2:6" x14ac:dyDescent="0.2">
      <c r="B323" s="208"/>
      <c r="C323" s="208"/>
      <c r="D323" s="208"/>
      <c r="E323" s="208"/>
      <c r="F323" s="208"/>
    </row>
    <row r="324" spans="2:6" x14ac:dyDescent="0.2">
      <c r="B324" s="208"/>
      <c r="C324" s="208"/>
      <c r="D324" s="208"/>
      <c r="E324" s="208"/>
      <c r="F324" s="208"/>
    </row>
    <row r="325" spans="2:6" x14ac:dyDescent="0.2">
      <c r="B325" s="208"/>
      <c r="C325" s="208"/>
      <c r="D325" s="208"/>
      <c r="E325" s="208"/>
      <c r="F325" s="208"/>
    </row>
    <row r="326" spans="2:6" x14ac:dyDescent="0.2">
      <c r="B326" s="208"/>
      <c r="C326" s="208"/>
      <c r="D326" s="208"/>
      <c r="E326" s="208"/>
      <c r="F326" s="208"/>
    </row>
    <row r="327" spans="2:6" x14ac:dyDescent="0.2">
      <c r="B327" s="208"/>
      <c r="C327" s="208"/>
      <c r="D327" s="208"/>
      <c r="E327" s="208"/>
      <c r="F327" s="208"/>
    </row>
    <row r="328" spans="2:6" x14ac:dyDescent="0.2">
      <c r="B328" s="208"/>
      <c r="C328" s="208"/>
      <c r="D328" s="208"/>
      <c r="E328" s="208"/>
      <c r="F328" s="208"/>
    </row>
    <row r="329" spans="2:6" x14ac:dyDescent="0.2">
      <c r="B329" s="208"/>
      <c r="C329" s="208"/>
      <c r="D329" s="208"/>
      <c r="E329" s="208"/>
      <c r="F329" s="208"/>
    </row>
    <row r="330" spans="2:6" x14ac:dyDescent="0.2">
      <c r="B330" s="208"/>
      <c r="C330" s="208"/>
      <c r="D330" s="208"/>
      <c r="E330" s="208"/>
      <c r="F330" s="208"/>
    </row>
    <row r="331" spans="2:6" x14ac:dyDescent="0.2">
      <c r="B331" s="208"/>
      <c r="C331" s="208"/>
      <c r="D331" s="208"/>
      <c r="E331" s="208"/>
      <c r="F331" s="208"/>
    </row>
    <row r="332" spans="2:6" x14ac:dyDescent="0.2">
      <c r="B332" s="208"/>
      <c r="C332" s="208"/>
      <c r="D332" s="208"/>
      <c r="E332" s="208"/>
      <c r="F332" s="208"/>
    </row>
    <row r="333" spans="2:6" x14ac:dyDescent="0.2">
      <c r="B333" s="208"/>
      <c r="C333" s="208"/>
      <c r="D333" s="208"/>
      <c r="E333" s="208"/>
      <c r="F333" s="208"/>
    </row>
    <row r="334" spans="2:6" x14ac:dyDescent="0.2">
      <c r="B334" s="208"/>
      <c r="C334" s="208"/>
      <c r="D334" s="208"/>
      <c r="E334" s="208"/>
      <c r="F334" s="208"/>
    </row>
    <row r="335" spans="2:6" x14ac:dyDescent="0.2">
      <c r="B335" s="208"/>
      <c r="C335" s="208"/>
      <c r="D335" s="208"/>
      <c r="E335" s="208"/>
      <c r="F335" s="208"/>
    </row>
    <row r="336" spans="2:6" x14ac:dyDescent="0.2">
      <c r="B336" s="208"/>
      <c r="C336" s="208"/>
      <c r="D336" s="208"/>
      <c r="E336" s="208"/>
      <c r="F336" s="208"/>
    </row>
    <row r="337" spans="2:6" x14ac:dyDescent="0.2">
      <c r="B337" s="208"/>
      <c r="C337" s="208"/>
      <c r="D337" s="208"/>
      <c r="E337" s="208"/>
      <c r="F337" s="208"/>
    </row>
    <row r="338" spans="2:6" x14ac:dyDescent="0.2">
      <c r="B338" s="208"/>
      <c r="C338" s="208"/>
      <c r="D338" s="208"/>
      <c r="E338" s="208"/>
      <c r="F338" s="208"/>
    </row>
    <row r="339" spans="2:6" x14ac:dyDescent="0.2">
      <c r="B339" s="208"/>
      <c r="C339" s="208"/>
      <c r="D339" s="208"/>
      <c r="E339" s="208"/>
      <c r="F339" s="208"/>
    </row>
    <row r="340" spans="2:6" x14ac:dyDescent="0.2">
      <c r="B340" s="208"/>
      <c r="C340" s="208"/>
      <c r="D340" s="208"/>
      <c r="E340" s="208"/>
      <c r="F340" s="208"/>
    </row>
    <row r="341" spans="2:6" x14ac:dyDescent="0.2">
      <c r="B341" s="208"/>
      <c r="C341" s="208"/>
      <c r="D341" s="208"/>
      <c r="E341" s="208"/>
      <c r="F341" s="208"/>
    </row>
    <row r="342" spans="2:6" x14ac:dyDescent="0.2">
      <c r="B342" s="208"/>
      <c r="C342" s="208"/>
      <c r="D342" s="208"/>
      <c r="E342" s="208"/>
      <c r="F342" s="208"/>
    </row>
    <row r="343" spans="2:6" x14ac:dyDescent="0.2">
      <c r="B343" s="208"/>
      <c r="C343" s="208"/>
      <c r="D343" s="208"/>
      <c r="E343" s="208"/>
      <c r="F343" s="208"/>
    </row>
    <row r="344" spans="2:6" x14ac:dyDescent="0.2">
      <c r="B344" s="208"/>
      <c r="C344" s="208"/>
      <c r="D344" s="208"/>
      <c r="E344" s="208"/>
      <c r="F344" s="208"/>
    </row>
    <row r="345" spans="2:6" x14ac:dyDescent="0.2">
      <c r="B345" s="208"/>
      <c r="C345" s="208"/>
      <c r="D345" s="208"/>
      <c r="E345" s="208"/>
      <c r="F345" s="208"/>
    </row>
    <row r="346" spans="2:6" x14ac:dyDescent="0.2">
      <c r="B346" s="208"/>
      <c r="C346" s="208"/>
      <c r="D346" s="208"/>
      <c r="E346" s="208"/>
      <c r="F346" s="208"/>
    </row>
    <row r="347" spans="2:6" x14ac:dyDescent="0.2">
      <c r="B347" s="208"/>
      <c r="C347" s="208"/>
      <c r="D347" s="208"/>
      <c r="E347" s="208"/>
      <c r="F347" s="208"/>
    </row>
    <row r="348" spans="2:6" x14ac:dyDescent="0.2">
      <c r="B348" s="208"/>
      <c r="C348" s="208"/>
      <c r="D348" s="208"/>
      <c r="E348" s="208"/>
      <c r="F348" s="208"/>
    </row>
    <row r="349" spans="2:6" x14ac:dyDescent="0.2">
      <c r="B349" s="208"/>
      <c r="C349" s="208"/>
      <c r="D349" s="208"/>
      <c r="E349" s="208"/>
      <c r="F349" s="208"/>
    </row>
    <row r="350" spans="2:6" x14ac:dyDescent="0.2">
      <c r="B350" s="208"/>
      <c r="C350" s="208"/>
      <c r="D350" s="208"/>
      <c r="E350" s="208"/>
      <c r="F350" s="208"/>
    </row>
    <row r="351" spans="2:6" x14ac:dyDescent="0.2">
      <c r="B351" s="208"/>
      <c r="C351" s="208"/>
      <c r="D351" s="208"/>
      <c r="E351" s="208"/>
      <c r="F351" s="208"/>
    </row>
    <row r="352" spans="2:6" x14ac:dyDescent="0.2">
      <c r="B352" s="208"/>
      <c r="C352" s="208"/>
      <c r="D352" s="208"/>
      <c r="E352" s="208"/>
      <c r="F352" s="208"/>
    </row>
    <row r="353" spans="2:6" x14ac:dyDescent="0.2">
      <c r="B353" s="208"/>
      <c r="C353" s="208"/>
      <c r="D353" s="208"/>
      <c r="E353" s="208"/>
      <c r="F353" s="208"/>
    </row>
    <row r="354" spans="2:6" x14ac:dyDescent="0.2">
      <c r="B354" s="208"/>
      <c r="C354" s="208"/>
      <c r="D354" s="208"/>
      <c r="E354" s="208"/>
      <c r="F354" s="208"/>
    </row>
    <row r="355" spans="2:6" x14ac:dyDescent="0.2">
      <c r="B355" s="208"/>
      <c r="C355" s="208"/>
      <c r="D355" s="208"/>
      <c r="E355" s="208"/>
      <c r="F355" s="208"/>
    </row>
    <row r="356" spans="2:6" x14ac:dyDescent="0.2">
      <c r="B356" s="208"/>
      <c r="C356" s="208"/>
      <c r="D356" s="208"/>
      <c r="E356" s="208"/>
      <c r="F356" s="208"/>
    </row>
    <row r="357" spans="2:6" x14ac:dyDescent="0.2">
      <c r="B357" s="208"/>
      <c r="C357" s="208"/>
      <c r="D357" s="208"/>
      <c r="E357" s="208"/>
      <c r="F357" s="208"/>
    </row>
    <row r="358" spans="2:6" x14ac:dyDescent="0.2">
      <c r="B358" s="208"/>
      <c r="C358" s="208"/>
      <c r="D358" s="208"/>
      <c r="E358" s="208"/>
      <c r="F358" s="208"/>
    </row>
    <row r="359" spans="2:6" x14ac:dyDescent="0.2">
      <c r="B359" s="208"/>
      <c r="C359" s="208"/>
      <c r="D359" s="208"/>
      <c r="E359" s="208"/>
      <c r="F359" s="208"/>
    </row>
    <row r="360" spans="2:6" x14ac:dyDescent="0.2">
      <c r="B360" s="208"/>
      <c r="C360" s="208"/>
      <c r="D360" s="208"/>
      <c r="E360" s="208"/>
      <c r="F360" s="208"/>
    </row>
    <row r="361" spans="2:6" x14ac:dyDescent="0.2">
      <c r="B361" s="208"/>
      <c r="C361" s="208"/>
      <c r="D361" s="208"/>
      <c r="E361" s="208"/>
      <c r="F361" s="208"/>
    </row>
    <row r="362" spans="2:6" x14ac:dyDescent="0.2">
      <c r="B362" s="208"/>
      <c r="C362" s="208"/>
      <c r="D362" s="208"/>
      <c r="E362" s="208"/>
      <c r="F362" s="208"/>
    </row>
    <row r="363" spans="2:6" x14ac:dyDescent="0.2">
      <c r="B363" s="208"/>
      <c r="C363" s="208"/>
      <c r="D363" s="208"/>
      <c r="E363" s="208"/>
      <c r="F363" s="208"/>
    </row>
    <row r="364" spans="2:6" x14ac:dyDescent="0.2">
      <c r="B364" s="208"/>
      <c r="C364" s="208"/>
      <c r="D364" s="208"/>
      <c r="E364" s="208"/>
      <c r="F364" s="208"/>
    </row>
    <row r="365" spans="2:6" x14ac:dyDescent="0.2">
      <c r="B365" s="208"/>
      <c r="C365" s="208"/>
      <c r="D365" s="208"/>
      <c r="E365" s="208"/>
      <c r="F365" s="208"/>
    </row>
    <row r="366" spans="2:6" x14ac:dyDescent="0.2">
      <c r="B366" s="208"/>
      <c r="C366" s="208"/>
      <c r="D366" s="208"/>
      <c r="E366" s="208"/>
      <c r="F366" s="208"/>
    </row>
    <row r="367" spans="2:6" x14ac:dyDescent="0.2">
      <c r="B367" s="208"/>
      <c r="C367" s="208"/>
      <c r="D367" s="208"/>
      <c r="E367" s="208"/>
      <c r="F367" s="208"/>
    </row>
    <row r="368" spans="2:6" x14ac:dyDescent="0.2">
      <c r="B368" s="208"/>
      <c r="C368" s="208"/>
      <c r="D368" s="208"/>
      <c r="E368" s="208"/>
      <c r="F368" s="208"/>
    </row>
    <row r="369" spans="2:6" x14ac:dyDescent="0.2">
      <c r="B369" s="208"/>
      <c r="C369" s="208"/>
      <c r="D369" s="208"/>
      <c r="E369" s="208"/>
      <c r="F369" s="208"/>
    </row>
    <row r="370" spans="2:6" x14ac:dyDescent="0.2">
      <c r="B370" s="208"/>
      <c r="C370" s="208"/>
      <c r="D370" s="208"/>
      <c r="E370" s="208"/>
      <c r="F370" s="208"/>
    </row>
    <row r="371" spans="2:6" x14ac:dyDescent="0.2">
      <c r="B371" s="208"/>
      <c r="C371" s="208"/>
      <c r="D371" s="208"/>
      <c r="E371" s="208"/>
      <c r="F371" s="208"/>
    </row>
    <row r="372" spans="2:6" x14ac:dyDescent="0.2">
      <c r="B372" s="208"/>
      <c r="C372" s="208"/>
      <c r="D372" s="208"/>
      <c r="E372" s="208"/>
      <c r="F372" s="208"/>
    </row>
    <row r="373" spans="2:6" x14ac:dyDescent="0.2">
      <c r="B373" s="208"/>
      <c r="C373" s="208"/>
      <c r="D373" s="208"/>
      <c r="E373" s="208"/>
      <c r="F373" s="208"/>
    </row>
    <row r="374" spans="2:6" x14ac:dyDescent="0.2">
      <c r="B374" s="208"/>
      <c r="C374" s="208"/>
      <c r="D374" s="208"/>
      <c r="E374" s="208"/>
      <c r="F374" s="208"/>
    </row>
    <row r="375" spans="2:6" x14ac:dyDescent="0.2">
      <c r="B375" s="208"/>
      <c r="C375" s="208"/>
      <c r="D375" s="208"/>
      <c r="E375" s="208"/>
      <c r="F375" s="208"/>
    </row>
    <row r="376" spans="2:6" x14ac:dyDescent="0.2">
      <c r="B376" s="208"/>
      <c r="C376" s="208"/>
      <c r="D376" s="208"/>
      <c r="E376" s="208"/>
      <c r="F376" s="208"/>
    </row>
    <row r="377" spans="2:6" x14ac:dyDescent="0.2">
      <c r="B377" s="208"/>
      <c r="C377" s="208"/>
      <c r="D377" s="208"/>
      <c r="E377" s="208"/>
      <c r="F377" s="208"/>
    </row>
    <row r="378" spans="2:6" x14ac:dyDescent="0.2">
      <c r="B378" s="208"/>
      <c r="C378" s="208"/>
      <c r="D378" s="208"/>
      <c r="E378" s="208"/>
      <c r="F378" s="208"/>
    </row>
    <row r="379" spans="2:6" x14ac:dyDescent="0.2">
      <c r="B379" s="208"/>
      <c r="C379" s="208"/>
      <c r="D379" s="208"/>
      <c r="E379" s="208"/>
      <c r="F379" s="208"/>
    </row>
    <row r="380" spans="2:6" x14ac:dyDescent="0.2">
      <c r="B380" s="208"/>
      <c r="C380" s="208"/>
      <c r="D380" s="208"/>
      <c r="E380" s="208"/>
      <c r="F380" s="208"/>
    </row>
    <row r="381" spans="2:6" x14ac:dyDescent="0.2">
      <c r="B381" s="208"/>
      <c r="C381" s="208"/>
      <c r="D381" s="208"/>
      <c r="E381" s="208"/>
      <c r="F381" s="208"/>
    </row>
    <row r="382" spans="2:6" x14ac:dyDescent="0.2">
      <c r="B382" s="208"/>
      <c r="C382" s="208"/>
      <c r="D382" s="208"/>
      <c r="E382" s="208"/>
      <c r="F382" s="208"/>
    </row>
    <row r="383" spans="2:6" x14ac:dyDescent="0.2">
      <c r="B383" s="208"/>
      <c r="C383" s="208"/>
      <c r="D383" s="208"/>
      <c r="E383" s="208"/>
      <c r="F383" s="208"/>
    </row>
    <row r="384" spans="2:6" x14ac:dyDescent="0.2">
      <c r="B384" s="208"/>
      <c r="C384" s="208"/>
      <c r="D384" s="208"/>
      <c r="E384" s="208"/>
      <c r="F384" s="208"/>
    </row>
    <row r="385" spans="2:6" x14ac:dyDescent="0.2">
      <c r="B385" s="208"/>
      <c r="C385" s="208"/>
      <c r="D385" s="208"/>
      <c r="E385" s="208"/>
      <c r="F385" s="208"/>
    </row>
    <row r="386" spans="2:6" x14ac:dyDescent="0.2">
      <c r="B386" s="208"/>
      <c r="C386" s="208"/>
      <c r="D386" s="208"/>
      <c r="E386" s="208"/>
      <c r="F386" s="208"/>
    </row>
    <row r="387" spans="2:6" x14ac:dyDescent="0.2">
      <c r="B387" s="208"/>
      <c r="C387" s="208"/>
      <c r="D387" s="208"/>
      <c r="E387" s="208"/>
      <c r="F387" s="208"/>
    </row>
    <row r="388" spans="2:6" x14ac:dyDescent="0.2">
      <c r="B388" s="208"/>
      <c r="C388" s="208"/>
      <c r="D388" s="208"/>
      <c r="E388" s="208"/>
      <c r="F388" s="208"/>
    </row>
    <row r="389" spans="2:6" x14ac:dyDescent="0.2">
      <c r="B389" s="208"/>
      <c r="C389" s="208"/>
      <c r="D389" s="208"/>
      <c r="E389" s="208"/>
      <c r="F389" s="208"/>
    </row>
    <row r="390" spans="2:6" x14ac:dyDescent="0.2">
      <c r="B390" s="208"/>
      <c r="C390" s="208"/>
      <c r="D390" s="208"/>
      <c r="E390" s="208"/>
      <c r="F390" s="208"/>
    </row>
    <row r="391" spans="2:6" x14ac:dyDescent="0.2">
      <c r="B391" s="208"/>
      <c r="C391" s="208"/>
      <c r="D391" s="208"/>
      <c r="E391" s="208"/>
      <c r="F391" s="208"/>
    </row>
    <row r="392" spans="2:6" x14ac:dyDescent="0.2">
      <c r="B392" s="208"/>
      <c r="C392" s="208"/>
      <c r="D392" s="208"/>
      <c r="E392" s="208"/>
      <c r="F392" s="208"/>
    </row>
    <row r="393" spans="2:6" x14ac:dyDescent="0.2">
      <c r="B393" s="208"/>
      <c r="C393" s="208"/>
      <c r="D393" s="208"/>
      <c r="E393" s="208"/>
      <c r="F393" s="208"/>
    </row>
    <row r="394" spans="2:6" x14ac:dyDescent="0.2">
      <c r="B394" s="208"/>
      <c r="C394" s="208"/>
      <c r="D394" s="208"/>
      <c r="E394" s="208"/>
      <c r="F394" s="208"/>
    </row>
    <row r="395" spans="2:6" x14ac:dyDescent="0.2">
      <c r="B395" s="208"/>
      <c r="C395" s="208"/>
      <c r="D395" s="208"/>
      <c r="E395" s="208"/>
      <c r="F395" s="208"/>
    </row>
    <row r="396" spans="2:6" x14ac:dyDescent="0.2">
      <c r="B396" s="208"/>
      <c r="C396" s="208"/>
      <c r="D396" s="208"/>
      <c r="E396" s="208"/>
      <c r="F396" s="208"/>
    </row>
    <row r="397" spans="2:6" x14ac:dyDescent="0.2">
      <c r="B397" s="208"/>
      <c r="C397" s="208"/>
      <c r="D397" s="208"/>
      <c r="E397" s="208"/>
      <c r="F397" s="208"/>
    </row>
    <row r="398" spans="2:6" x14ac:dyDescent="0.2">
      <c r="B398" s="208"/>
      <c r="C398" s="208"/>
      <c r="D398" s="208"/>
      <c r="E398" s="208"/>
      <c r="F398" s="208"/>
    </row>
    <row r="399" spans="2:6" x14ac:dyDescent="0.2">
      <c r="B399" s="208"/>
      <c r="C399" s="208"/>
      <c r="D399" s="208"/>
      <c r="E399" s="208"/>
      <c r="F399" s="208"/>
    </row>
    <row r="400" spans="2:6" x14ac:dyDescent="0.2">
      <c r="B400" s="208"/>
      <c r="C400" s="208"/>
      <c r="D400" s="208"/>
      <c r="E400" s="208"/>
      <c r="F400" s="208"/>
    </row>
    <row r="401" spans="2:6" x14ac:dyDescent="0.2">
      <c r="B401" s="208"/>
      <c r="C401" s="208"/>
      <c r="D401" s="208"/>
      <c r="E401" s="208"/>
      <c r="F401" s="208"/>
    </row>
    <row r="402" spans="2:6" x14ac:dyDescent="0.2">
      <c r="B402" s="208"/>
      <c r="C402" s="208"/>
      <c r="D402" s="208"/>
      <c r="E402" s="208"/>
      <c r="F402" s="208"/>
    </row>
    <row r="403" spans="2:6" x14ac:dyDescent="0.2">
      <c r="B403" s="208"/>
      <c r="C403" s="208"/>
      <c r="D403" s="208"/>
      <c r="E403" s="208"/>
      <c r="F403" s="208"/>
    </row>
    <row r="404" spans="2:6" x14ac:dyDescent="0.2">
      <c r="B404" s="208"/>
      <c r="C404" s="208"/>
      <c r="D404" s="208"/>
      <c r="E404" s="208"/>
      <c r="F404" s="208"/>
    </row>
    <row r="405" spans="2:6" x14ac:dyDescent="0.2">
      <c r="B405" s="208"/>
      <c r="C405" s="208"/>
      <c r="D405" s="208"/>
      <c r="E405" s="208"/>
      <c r="F405" s="208"/>
    </row>
    <row r="406" spans="2:6" x14ac:dyDescent="0.2">
      <c r="B406" s="208"/>
      <c r="C406" s="208"/>
      <c r="D406" s="208"/>
      <c r="E406" s="208"/>
      <c r="F406" s="208"/>
    </row>
    <row r="407" spans="2:6" x14ac:dyDescent="0.2">
      <c r="B407" s="208"/>
      <c r="C407" s="208"/>
      <c r="D407" s="208"/>
      <c r="E407" s="208"/>
      <c r="F407" s="208"/>
    </row>
    <row r="408" spans="2:6" x14ac:dyDescent="0.2">
      <c r="B408" s="208"/>
      <c r="C408" s="208"/>
      <c r="D408" s="208"/>
      <c r="E408" s="208"/>
      <c r="F408" s="208"/>
    </row>
    <row r="409" spans="2:6" x14ac:dyDescent="0.2">
      <c r="B409" s="208"/>
      <c r="C409" s="208"/>
      <c r="D409" s="208"/>
      <c r="E409" s="208"/>
      <c r="F409" s="208"/>
    </row>
    <row r="410" spans="2:6" x14ac:dyDescent="0.2">
      <c r="B410" s="208"/>
      <c r="C410" s="208"/>
      <c r="D410" s="208"/>
      <c r="E410" s="208"/>
      <c r="F410" s="208"/>
    </row>
    <row r="411" spans="2:6" x14ac:dyDescent="0.2">
      <c r="B411" s="208"/>
      <c r="C411" s="208"/>
      <c r="D411" s="208"/>
      <c r="E411" s="208"/>
      <c r="F411" s="208"/>
    </row>
    <row r="412" spans="2:6" x14ac:dyDescent="0.2">
      <c r="B412" s="208"/>
      <c r="C412" s="208"/>
      <c r="D412" s="208"/>
      <c r="E412" s="208"/>
      <c r="F412" s="208"/>
    </row>
    <row r="413" spans="2:6" x14ac:dyDescent="0.2">
      <c r="B413" s="208"/>
      <c r="C413" s="208"/>
      <c r="D413" s="208"/>
      <c r="E413" s="208"/>
      <c r="F413" s="208"/>
    </row>
    <row r="414" spans="2:6" x14ac:dyDescent="0.2">
      <c r="B414" s="208"/>
      <c r="C414" s="208"/>
      <c r="D414" s="208"/>
      <c r="E414" s="208"/>
      <c r="F414" s="208"/>
    </row>
    <row r="415" spans="2:6" x14ac:dyDescent="0.2">
      <c r="B415" s="208"/>
      <c r="C415" s="208"/>
      <c r="D415" s="208"/>
      <c r="E415" s="208"/>
      <c r="F415" s="208"/>
    </row>
    <row r="416" spans="2:6" x14ac:dyDescent="0.2">
      <c r="B416" s="208"/>
      <c r="C416" s="208"/>
      <c r="D416" s="208"/>
      <c r="E416" s="208"/>
      <c r="F416" s="208"/>
    </row>
    <row r="417" spans="2:6" x14ac:dyDescent="0.2">
      <c r="B417" s="208"/>
      <c r="C417" s="208"/>
      <c r="D417" s="208"/>
      <c r="E417" s="208"/>
      <c r="F417" s="208"/>
    </row>
    <row r="418" spans="2:6" x14ac:dyDescent="0.2">
      <c r="B418" s="208"/>
      <c r="C418" s="208"/>
      <c r="D418" s="208"/>
      <c r="E418" s="208"/>
      <c r="F418" s="208"/>
    </row>
    <row r="419" spans="2:6" x14ac:dyDescent="0.2">
      <c r="B419" s="208"/>
      <c r="C419" s="208"/>
      <c r="D419" s="208"/>
      <c r="E419" s="208"/>
      <c r="F419" s="208"/>
    </row>
    <row r="420" spans="2:6" x14ac:dyDescent="0.2">
      <c r="B420" s="208"/>
      <c r="C420" s="208"/>
      <c r="D420" s="208"/>
      <c r="E420" s="208"/>
      <c r="F420" s="208"/>
    </row>
    <row r="421" spans="2:6" x14ac:dyDescent="0.2">
      <c r="B421" s="208"/>
      <c r="C421" s="208"/>
      <c r="D421" s="208"/>
      <c r="E421" s="208"/>
      <c r="F421" s="208"/>
    </row>
    <row r="422" spans="2:6" x14ac:dyDescent="0.2">
      <c r="B422" s="208"/>
      <c r="C422" s="208"/>
      <c r="D422" s="208"/>
      <c r="E422" s="208"/>
      <c r="F422" s="208"/>
    </row>
    <row r="423" spans="2:6" x14ac:dyDescent="0.2">
      <c r="B423" s="208"/>
      <c r="C423" s="208"/>
      <c r="D423" s="208"/>
      <c r="E423" s="208"/>
      <c r="F423" s="208"/>
    </row>
    <row r="424" spans="2:6" x14ac:dyDescent="0.2">
      <c r="B424" s="208"/>
      <c r="C424" s="208"/>
      <c r="D424" s="208"/>
      <c r="E424" s="208"/>
      <c r="F424" s="208"/>
    </row>
    <row r="425" spans="2:6" x14ac:dyDescent="0.2">
      <c r="B425" s="208"/>
      <c r="C425" s="208"/>
      <c r="D425" s="208"/>
      <c r="E425" s="208"/>
      <c r="F425" s="208"/>
    </row>
    <row r="426" spans="2:6" x14ac:dyDescent="0.2">
      <c r="B426" s="208"/>
      <c r="C426" s="208"/>
      <c r="D426" s="208"/>
      <c r="E426" s="208"/>
      <c r="F426" s="208"/>
    </row>
    <row r="427" spans="2:6" x14ac:dyDescent="0.2">
      <c r="B427" s="208"/>
      <c r="C427" s="208"/>
      <c r="D427" s="208"/>
      <c r="E427" s="208"/>
      <c r="F427" s="208"/>
    </row>
    <row r="428" spans="2:6" x14ac:dyDescent="0.2">
      <c r="B428" s="208"/>
      <c r="C428" s="208"/>
      <c r="D428" s="208"/>
      <c r="E428" s="208"/>
      <c r="F428" s="208"/>
    </row>
    <row r="429" spans="2:6" x14ac:dyDescent="0.2">
      <c r="B429" s="208"/>
      <c r="C429" s="208"/>
      <c r="D429" s="208"/>
      <c r="E429" s="208"/>
      <c r="F429" s="208"/>
    </row>
    <row r="430" spans="2:6" x14ac:dyDescent="0.2">
      <c r="B430" s="208"/>
      <c r="C430" s="208"/>
      <c r="D430" s="208"/>
      <c r="E430" s="208"/>
      <c r="F430" s="208"/>
    </row>
    <row r="431" spans="2:6" x14ac:dyDescent="0.2">
      <c r="B431" s="208"/>
      <c r="C431" s="208"/>
      <c r="D431" s="208"/>
      <c r="E431" s="208"/>
      <c r="F431" s="208"/>
    </row>
    <row r="432" spans="2:6" x14ac:dyDescent="0.2">
      <c r="B432" s="208"/>
      <c r="C432" s="208"/>
      <c r="D432" s="208"/>
      <c r="E432" s="208"/>
      <c r="F432" s="208"/>
    </row>
    <row r="433" spans="2:6" x14ac:dyDescent="0.2">
      <c r="B433" s="208"/>
      <c r="C433" s="208"/>
      <c r="D433" s="208"/>
      <c r="E433" s="208"/>
      <c r="F433" s="208"/>
    </row>
    <row r="434" spans="2:6" x14ac:dyDescent="0.2">
      <c r="B434" s="208"/>
      <c r="C434" s="208"/>
      <c r="D434" s="208"/>
      <c r="E434" s="208"/>
      <c r="F434" s="208"/>
    </row>
    <row r="435" spans="2:6" x14ac:dyDescent="0.2">
      <c r="B435" s="208"/>
      <c r="C435" s="208"/>
      <c r="D435" s="208"/>
      <c r="E435" s="208"/>
      <c r="F435" s="208"/>
    </row>
    <row r="436" spans="2:6" x14ac:dyDescent="0.2">
      <c r="B436" s="208"/>
      <c r="C436" s="208"/>
      <c r="D436" s="208"/>
      <c r="E436" s="208"/>
      <c r="F436" s="208"/>
    </row>
    <row r="437" spans="2:6" x14ac:dyDescent="0.2">
      <c r="B437" s="208"/>
      <c r="C437" s="208"/>
      <c r="D437" s="208"/>
      <c r="E437" s="208"/>
      <c r="F437" s="208"/>
    </row>
    <row r="438" spans="2:6" x14ac:dyDescent="0.2">
      <c r="B438" s="208"/>
      <c r="C438" s="208"/>
      <c r="D438" s="208"/>
      <c r="E438" s="208"/>
      <c r="F438" s="208"/>
    </row>
    <row r="439" spans="2:6" x14ac:dyDescent="0.2">
      <c r="B439" s="208"/>
      <c r="C439" s="208"/>
      <c r="D439" s="208"/>
      <c r="E439" s="208"/>
      <c r="F439" s="208"/>
    </row>
    <row r="440" spans="2:6" x14ac:dyDescent="0.2">
      <c r="B440" s="208"/>
      <c r="C440" s="208"/>
      <c r="D440" s="208"/>
      <c r="E440" s="208"/>
      <c r="F440" s="208"/>
    </row>
    <row r="441" spans="2:6" x14ac:dyDescent="0.2">
      <c r="B441" s="208"/>
      <c r="C441" s="208"/>
      <c r="D441" s="208"/>
      <c r="E441" s="208"/>
      <c r="F441" s="208"/>
    </row>
    <row r="442" spans="2:6" x14ac:dyDescent="0.2">
      <c r="B442" s="208"/>
      <c r="C442" s="208"/>
      <c r="D442" s="208"/>
      <c r="E442" s="208"/>
      <c r="F442" s="208"/>
    </row>
    <row r="443" spans="2:6" x14ac:dyDescent="0.2">
      <c r="B443" s="208"/>
      <c r="C443" s="208"/>
      <c r="D443" s="208"/>
      <c r="E443" s="208"/>
      <c r="F443" s="208"/>
    </row>
    <row r="444" spans="2:6" x14ac:dyDescent="0.2">
      <c r="B444" s="208"/>
      <c r="C444" s="208"/>
      <c r="D444" s="208"/>
      <c r="E444" s="208"/>
      <c r="F444" s="208"/>
    </row>
    <row r="445" spans="2:6" x14ac:dyDescent="0.2">
      <c r="B445" s="208"/>
      <c r="C445" s="208"/>
      <c r="D445" s="208"/>
      <c r="E445" s="208"/>
      <c r="F445" s="208"/>
    </row>
    <row r="446" spans="2:6" x14ac:dyDescent="0.2">
      <c r="B446" s="208"/>
      <c r="C446" s="208"/>
      <c r="D446" s="208"/>
      <c r="E446" s="208"/>
      <c r="F446" s="208"/>
    </row>
    <row r="447" spans="2:6" x14ac:dyDescent="0.2">
      <c r="B447" s="208"/>
      <c r="C447" s="208"/>
      <c r="D447" s="208"/>
      <c r="E447" s="208"/>
      <c r="F447" s="208"/>
    </row>
    <row r="448" spans="2:6" x14ac:dyDescent="0.2">
      <c r="B448" s="208"/>
      <c r="C448" s="208"/>
      <c r="D448" s="208"/>
      <c r="E448" s="208"/>
      <c r="F448" s="208"/>
    </row>
    <row r="449" spans="2:6" x14ac:dyDescent="0.2">
      <c r="B449" s="208"/>
      <c r="C449" s="208"/>
      <c r="D449" s="208"/>
      <c r="E449" s="208"/>
      <c r="F449" s="208"/>
    </row>
    <row r="450" spans="2:6" x14ac:dyDescent="0.2">
      <c r="B450" s="208"/>
      <c r="C450" s="208"/>
      <c r="D450" s="208"/>
      <c r="E450" s="208"/>
      <c r="F450" s="208"/>
    </row>
    <row r="451" spans="2:6" x14ac:dyDescent="0.2">
      <c r="B451" s="208"/>
      <c r="C451" s="208"/>
      <c r="D451" s="208"/>
      <c r="E451" s="208"/>
      <c r="F451" s="208"/>
    </row>
    <row r="452" spans="2:6" x14ac:dyDescent="0.2">
      <c r="B452" s="208"/>
      <c r="C452" s="208"/>
      <c r="D452" s="208"/>
      <c r="E452" s="208"/>
      <c r="F452" s="208"/>
    </row>
    <row r="453" spans="2:6" x14ac:dyDescent="0.2">
      <c r="B453" s="208"/>
      <c r="C453" s="208"/>
      <c r="D453" s="208"/>
      <c r="E453" s="208"/>
      <c r="F453" s="208"/>
    </row>
    <row r="454" spans="2:6" x14ac:dyDescent="0.2">
      <c r="B454" s="208"/>
      <c r="C454" s="208"/>
      <c r="D454" s="208"/>
      <c r="E454" s="208"/>
      <c r="F454" s="208"/>
    </row>
    <row r="455" spans="2:6" x14ac:dyDescent="0.2">
      <c r="B455" s="208"/>
      <c r="C455" s="208"/>
      <c r="D455" s="208"/>
      <c r="E455" s="208"/>
      <c r="F455" s="208"/>
    </row>
    <row r="456" spans="2:6" x14ac:dyDescent="0.2">
      <c r="B456" s="208"/>
      <c r="C456" s="208"/>
      <c r="D456" s="208"/>
      <c r="E456" s="208"/>
      <c r="F456" s="208"/>
    </row>
    <row r="457" spans="2:6" x14ac:dyDescent="0.2">
      <c r="B457" s="208"/>
      <c r="C457" s="208"/>
      <c r="D457" s="208"/>
      <c r="E457" s="208"/>
      <c r="F457" s="208"/>
    </row>
    <row r="458" spans="2:6" x14ac:dyDescent="0.2">
      <c r="B458" s="208"/>
      <c r="C458" s="208"/>
      <c r="D458" s="208"/>
      <c r="E458" s="208"/>
      <c r="F458" s="208"/>
    </row>
    <row r="459" spans="2:6" x14ac:dyDescent="0.2">
      <c r="B459" s="208"/>
      <c r="C459" s="208"/>
      <c r="D459" s="208"/>
      <c r="E459" s="208"/>
      <c r="F459" s="208"/>
    </row>
    <row r="460" spans="2:6" x14ac:dyDescent="0.2">
      <c r="B460" s="208"/>
      <c r="C460" s="208"/>
      <c r="D460" s="208"/>
      <c r="E460" s="208"/>
      <c r="F460" s="208"/>
    </row>
    <row r="461" spans="2:6" x14ac:dyDescent="0.2">
      <c r="B461" s="208"/>
      <c r="C461" s="208"/>
      <c r="D461" s="208"/>
      <c r="E461" s="208"/>
      <c r="F461" s="208"/>
    </row>
    <row r="462" spans="2:6" x14ac:dyDescent="0.2">
      <c r="B462" s="208"/>
      <c r="C462" s="208"/>
      <c r="D462" s="208"/>
      <c r="E462" s="208"/>
      <c r="F462" s="208"/>
    </row>
    <row r="463" spans="2:6" x14ac:dyDescent="0.2">
      <c r="B463" s="208"/>
      <c r="C463" s="208"/>
      <c r="D463" s="208"/>
      <c r="E463" s="208"/>
      <c r="F463" s="208"/>
    </row>
    <row r="464" spans="2:6" x14ac:dyDescent="0.2">
      <c r="B464" s="208"/>
      <c r="C464" s="208"/>
      <c r="D464" s="208"/>
      <c r="E464" s="208"/>
      <c r="F464" s="208"/>
    </row>
    <row r="465" spans="2:6" x14ac:dyDescent="0.2">
      <c r="B465" s="208"/>
      <c r="C465" s="208"/>
      <c r="D465" s="208"/>
      <c r="E465" s="208"/>
      <c r="F465" s="208"/>
    </row>
    <row r="466" spans="2:6" x14ac:dyDescent="0.2">
      <c r="B466" s="208"/>
      <c r="C466" s="208"/>
      <c r="D466" s="208"/>
      <c r="E466" s="208"/>
      <c r="F466" s="208"/>
    </row>
    <row r="467" spans="2:6" x14ac:dyDescent="0.2">
      <c r="B467" s="208"/>
      <c r="C467" s="208"/>
      <c r="D467" s="208"/>
      <c r="E467" s="208"/>
      <c r="F467" s="208"/>
    </row>
    <row r="468" spans="2:6" x14ac:dyDescent="0.2">
      <c r="B468" s="208"/>
      <c r="C468" s="208"/>
      <c r="D468" s="208"/>
      <c r="E468" s="208"/>
      <c r="F468" s="208"/>
    </row>
    <row r="469" spans="2:6" x14ac:dyDescent="0.2">
      <c r="B469" s="208"/>
      <c r="C469" s="208"/>
      <c r="D469" s="208"/>
      <c r="E469" s="208"/>
      <c r="F469" s="208"/>
    </row>
    <row r="470" spans="2:6" x14ac:dyDescent="0.2">
      <c r="B470" s="208"/>
      <c r="C470" s="208"/>
      <c r="D470" s="208"/>
      <c r="E470" s="208"/>
      <c r="F470" s="208"/>
    </row>
    <row r="471" spans="2:6" x14ac:dyDescent="0.2">
      <c r="B471" s="208"/>
      <c r="C471" s="208"/>
      <c r="D471" s="208"/>
      <c r="E471" s="208"/>
      <c r="F471" s="208"/>
    </row>
    <row r="472" spans="2:6" x14ac:dyDescent="0.2">
      <c r="B472" s="208"/>
      <c r="C472" s="208"/>
      <c r="D472" s="208"/>
      <c r="E472" s="208"/>
      <c r="F472" s="208"/>
    </row>
    <row r="473" spans="2:6" x14ac:dyDescent="0.2">
      <c r="B473" s="208"/>
      <c r="C473" s="208"/>
      <c r="D473" s="208"/>
      <c r="E473" s="208"/>
      <c r="F473" s="208"/>
    </row>
    <row r="474" spans="2:6" x14ac:dyDescent="0.2">
      <c r="B474" s="208"/>
      <c r="C474" s="208"/>
      <c r="D474" s="208"/>
      <c r="E474" s="208"/>
      <c r="F474" s="208"/>
    </row>
    <row r="475" spans="2:6" x14ac:dyDescent="0.2">
      <c r="B475" s="208"/>
      <c r="C475" s="208"/>
      <c r="D475" s="208"/>
      <c r="E475" s="208"/>
      <c r="F475" s="208"/>
    </row>
    <row r="476" spans="2:6" x14ac:dyDescent="0.2">
      <c r="B476" s="208"/>
      <c r="C476" s="208"/>
      <c r="D476" s="208"/>
      <c r="E476" s="208"/>
      <c r="F476" s="208"/>
    </row>
    <row r="477" spans="2:6" x14ac:dyDescent="0.2">
      <c r="B477" s="208"/>
      <c r="C477" s="208"/>
      <c r="D477" s="208"/>
      <c r="E477" s="208"/>
      <c r="F477" s="208"/>
    </row>
    <row r="478" spans="2:6" x14ac:dyDescent="0.2">
      <c r="B478" s="208"/>
      <c r="C478" s="208"/>
      <c r="D478" s="208"/>
      <c r="E478" s="208"/>
      <c r="F478" s="208"/>
    </row>
    <row r="479" spans="2:6" x14ac:dyDescent="0.2">
      <c r="B479" s="208"/>
      <c r="C479" s="208"/>
      <c r="D479" s="208"/>
      <c r="E479" s="208"/>
      <c r="F479" s="208"/>
    </row>
    <row r="480" spans="2:6" x14ac:dyDescent="0.2">
      <c r="B480" s="208"/>
      <c r="C480" s="208"/>
      <c r="D480" s="208"/>
      <c r="E480" s="208"/>
      <c r="F480" s="208"/>
    </row>
    <row r="481" spans="2:6" x14ac:dyDescent="0.2">
      <c r="B481" s="208"/>
      <c r="C481" s="208"/>
      <c r="D481" s="208"/>
      <c r="E481" s="208"/>
      <c r="F481" s="208"/>
    </row>
    <row r="482" spans="2:6" x14ac:dyDescent="0.2">
      <c r="B482" s="208"/>
      <c r="C482" s="208"/>
      <c r="D482" s="208"/>
      <c r="E482" s="208"/>
      <c r="F482" s="208"/>
    </row>
    <row r="483" spans="2:6" x14ac:dyDescent="0.2">
      <c r="B483" s="208"/>
      <c r="C483" s="208"/>
      <c r="D483" s="208"/>
      <c r="E483" s="208"/>
      <c r="F483" s="208"/>
    </row>
    <row r="484" spans="2:6" x14ac:dyDescent="0.2">
      <c r="B484" s="208"/>
      <c r="C484" s="208"/>
      <c r="D484" s="208"/>
      <c r="E484" s="208"/>
      <c r="F484" s="208"/>
    </row>
    <row r="485" spans="2:6" x14ac:dyDescent="0.2">
      <c r="B485" s="208"/>
      <c r="C485" s="208"/>
      <c r="D485" s="208"/>
      <c r="E485" s="208"/>
      <c r="F485" s="208"/>
    </row>
    <row r="486" spans="2:6" x14ac:dyDescent="0.2">
      <c r="B486" s="208"/>
      <c r="C486" s="208"/>
      <c r="D486" s="208"/>
      <c r="E486" s="208"/>
      <c r="F486" s="208"/>
    </row>
    <row r="487" spans="2:6" x14ac:dyDescent="0.2">
      <c r="B487" s="208"/>
      <c r="C487" s="208"/>
      <c r="D487" s="208"/>
      <c r="E487" s="208"/>
      <c r="F487" s="208"/>
    </row>
    <row r="488" spans="2:6" x14ac:dyDescent="0.2">
      <c r="B488" s="208"/>
      <c r="C488" s="208"/>
      <c r="D488" s="208"/>
      <c r="E488" s="208"/>
      <c r="F488" s="208"/>
    </row>
    <row r="489" spans="2:6" x14ac:dyDescent="0.2">
      <c r="B489" s="208"/>
      <c r="C489" s="208"/>
      <c r="D489" s="208"/>
      <c r="E489" s="208"/>
      <c r="F489" s="208"/>
    </row>
    <row r="490" spans="2:6" x14ac:dyDescent="0.2">
      <c r="B490" s="208"/>
      <c r="C490" s="208"/>
      <c r="D490" s="208"/>
      <c r="E490" s="208"/>
      <c r="F490" s="208"/>
    </row>
    <row r="491" spans="2:6" x14ac:dyDescent="0.2">
      <c r="B491" s="208"/>
      <c r="C491" s="208"/>
      <c r="D491" s="208"/>
      <c r="E491" s="208"/>
      <c r="F491" s="208"/>
    </row>
    <row r="492" spans="2:6" x14ac:dyDescent="0.2">
      <c r="B492" s="208"/>
      <c r="C492" s="208"/>
      <c r="D492" s="208"/>
      <c r="E492" s="208"/>
      <c r="F492" s="208"/>
    </row>
    <row r="493" spans="2:6" x14ac:dyDescent="0.2">
      <c r="B493" s="208"/>
      <c r="C493" s="208"/>
      <c r="D493" s="208"/>
      <c r="E493" s="208"/>
      <c r="F493" s="208"/>
    </row>
    <row r="494" spans="2:6" x14ac:dyDescent="0.2">
      <c r="B494" s="208"/>
      <c r="C494" s="208"/>
      <c r="D494" s="208"/>
      <c r="E494" s="208"/>
      <c r="F494" s="208"/>
    </row>
    <row r="495" spans="2:6" x14ac:dyDescent="0.2">
      <c r="B495" s="208"/>
      <c r="C495" s="208"/>
      <c r="D495" s="208"/>
      <c r="E495" s="208"/>
      <c r="F495" s="208"/>
    </row>
    <row r="496" spans="2:6" x14ac:dyDescent="0.2">
      <c r="B496" s="208"/>
      <c r="C496" s="208"/>
      <c r="D496" s="208"/>
      <c r="E496" s="208"/>
      <c r="F496" s="208"/>
    </row>
    <row r="497" spans="2:6" x14ac:dyDescent="0.2">
      <c r="B497" s="208"/>
      <c r="C497" s="208"/>
      <c r="D497" s="208"/>
      <c r="E497" s="208"/>
      <c r="F497" s="208"/>
    </row>
    <row r="498" spans="2:6" x14ac:dyDescent="0.2">
      <c r="B498" s="208"/>
      <c r="C498" s="208"/>
      <c r="D498" s="208"/>
      <c r="E498" s="208"/>
      <c r="F498" s="208"/>
    </row>
    <row r="499" spans="2:6" x14ac:dyDescent="0.2">
      <c r="B499" s="208"/>
      <c r="C499" s="208"/>
      <c r="D499" s="208"/>
      <c r="E499" s="208"/>
      <c r="F499" s="208"/>
    </row>
    <row r="500" spans="2:6" x14ac:dyDescent="0.2">
      <c r="B500" s="208"/>
      <c r="C500" s="208"/>
      <c r="D500" s="208"/>
      <c r="E500" s="208"/>
      <c r="F500" s="208"/>
    </row>
    <row r="501" spans="2:6" x14ac:dyDescent="0.2">
      <c r="B501" s="208"/>
      <c r="C501" s="208"/>
      <c r="D501" s="208"/>
      <c r="E501" s="208"/>
      <c r="F501" s="208"/>
    </row>
    <row r="502" spans="2:6" x14ac:dyDescent="0.2">
      <c r="B502" s="208"/>
      <c r="C502" s="208"/>
      <c r="D502" s="208"/>
      <c r="E502" s="208"/>
      <c r="F502" s="208"/>
    </row>
    <row r="503" spans="2:6" x14ac:dyDescent="0.2">
      <c r="B503" s="208"/>
      <c r="C503" s="208"/>
      <c r="D503" s="208"/>
      <c r="E503" s="208"/>
      <c r="F503" s="208"/>
    </row>
    <row r="504" spans="2:6" x14ac:dyDescent="0.2">
      <c r="B504" s="208"/>
      <c r="C504" s="208"/>
      <c r="D504" s="208"/>
      <c r="E504" s="208"/>
      <c r="F504" s="208"/>
    </row>
    <row r="505" spans="2:6" x14ac:dyDescent="0.2">
      <c r="B505" s="208"/>
      <c r="C505" s="208"/>
      <c r="D505" s="208"/>
      <c r="E505" s="208"/>
      <c r="F505" s="208"/>
    </row>
    <row r="506" spans="2:6" x14ac:dyDescent="0.2">
      <c r="B506" s="208"/>
      <c r="C506" s="208"/>
      <c r="D506" s="208"/>
      <c r="E506" s="208"/>
      <c r="F506" s="208"/>
    </row>
    <row r="507" spans="2:6" x14ac:dyDescent="0.2">
      <c r="B507" s="208"/>
      <c r="C507" s="208"/>
      <c r="D507" s="208"/>
      <c r="E507" s="208"/>
      <c r="F507" s="208"/>
    </row>
    <row r="508" spans="2:6" x14ac:dyDescent="0.2">
      <c r="B508" s="208"/>
      <c r="C508" s="208"/>
      <c r="D508" s="208"/>
      <c r="E508" s="208"/>
      <c r="F508" s="208"/>
    </row>
    <row r="509" spans="2:6" x14ac:dyDescent="0.2">
      <c r="B509" s="208"/>
      <c r="C509" s="208"/>
      <c r="D509" s="208"/>
      <c r="E509" s="208"/>
      <c r="F509" s="208"/>
    </row>
    <row r="510" spans="2:6" x14ac:dyDescent="0.2">
      <c r="B510" s="208"/>
      <c r="C510" s="208"/>
      <c r="D510" s="208"/>
      <c r="E510" s="208"/>
      <c r="F510" s="208"/>
    </row>
    <row r="511" spans="2:6" x14ac:dyDescent="0.2">
      <c r="B511" s="208"/>
      <c r="C511" s="208"/>
      <c r="D511" s="208"/>
      <c r="E511" s="208"/>
      <c r="F511" s="208"/>
    </row>
    <row r="512" spans="2:6" x14ac:dyDescent="0.2">
      <c r="B512" s="208"/>
      <c r="C512" s="208"/>
      <c r="D512" s="208"/>
      <c r="E512" s="208"/>
      <c r="F512" s="208"/>
    </row>
    <row r="513" spans="2:6" x14ac:dyDescent="0.2">
      <c r="B513" s="208"/>
      <c r="C513" s="208"/>
      <c r="D513" s="208"/>
      <c r="E513" s="208"/>
      <c r="F513" s="208"/>
    </row>
    <row r="514" spans="2:6" x14ac:dyDescent="0.2">
      <c r="B514" s="208"/>
      <c r="C514" s="208"/>
      <c r="D514" s="208"/>
      <c r="E514" s="208"/>
      <c r="F514" s="208"/>
    </row>
    <row r="515" spans="2:6" x14ac:dyDescent="0.2">
      <c r="B515" s="208"/>
      <c r="C515" s="208"/>
      <c r="D515" s="208"/>
      <c r="E515" s="208"/>
      <c r="F515" s="208"/>
    </row>
    <row r="516" spans="2:6" x14ac:dyDescent="0.2">
      <c r="B516" s="208"/>
      <c r="C516" s="208"/>
      <c r="D516" s="208"/>
      <c r="E516" s="208"/>
      <c r="F516" s="208"/>
    </row>
    <row r="517" spans="2:6" x14ac:dyDescent="0.2">
      <c r="B517" s="208"/>
      <c r="C517" s="208"/>
      <c r="D517" s="208"/>
      <c r="E517" s="208"/>
      <c r="F517" s="208"/>
    </row>
    <row r="518" spans="2:6" x14ac:dyDescent="0.2">
      <c r="B518" s="208"/>
      <c r="C518" s="208"/>
      <c r="D518" s="208"/>
      <c r="E518" s="208"/>
      <c r="F518" s="208"/>
    </row>
    <row r="519" spans="2:6" x14ac:dyDescent="0.2">
      <c r="B519" s="208"/>
      <c r="C519" s="208"/>
      <c r="D519" s="208"/>
      <c r="E519" s="208"/>
      <c r="F519" s="208"/>
    </row>
    <row r="520" spans="2:6" x14ac:dyDescent="0.2">
      <c r="B520" s="208"/>
      <c r="C520" s="208"/>
      <c r="D520" s="208"/>
      <c r="E520" s="208"/>
      <c r="F520" s="208"/>
    </row>
    <row r="521" spans="2:6" x14ac:dyDescent="0.2">
      <c r="B521" s="208"/>
      <c r="C521" s="208"/>
      <c r="D521" s="208"/>
      <c r="E521" s="208"/>
      <c r="F521" s="208"/>
    </row>
    <row r="522" spans="2:6" x14ac:dyDescent="0.2">
      <c r="B522" s="208"/>
      <c r="C522" s="208"/>
      <c r="D522" s="208"/>
      <c r="E522" s="208"/>
      <c r="F522" s="208"/>
    </row>
    <row r="523" spans="2:6" x14ac:dyDescent="0.2">
      <c r="B523" s="208"/>
      <c r="C523" s="208"/>
      <c r="D523" s="208"/>
      <c r="E523" s="208"/>
      <c r="F523" s="208"/>
    </row>
    <row r="524" spans="2:6" x14ac:dyDescent="0.2">
      <c r="B524" s="208"/>
      <c r="C524" s="208"/>
      <c r="D524" s="208"/>
      <c r="E524" s="208"/>
      <c r="F524" s="208"/>
    </row>
    <row r="525" spans="2:6" x14ac:dyDescent="0.2">
      <c r="B525" s="208"/>
      <c r="C525" s="208"/>
      <c r="D525" s="208"/>
      <c r="E525" s="208"/>
      <c r="F525" s="208"/>
    </row>
    <row r="526" spans="2:6" x14ac:dyDescent="0.2">
      <c r="B526" s="208"/>
      <c r="C526" s="208"/>
      <c r="D526" s="208"/>
      <c r="E526" s="208"/>
      <c r="F526" s="208"/>
    </row>
    <row r="527" spans="2:6" x14ac:dyDescent="0.2">
      <c r="B527" s="208"/>
      <c r="C527" s="208"/>
      <c r="D527" s="208"/>
      <c r="E527" s="208"/>
      <c r="F527" s="208"/>
    </row>
    <row r="528" spans="2:6" x14ac:dyDescent="0.2">
      <c r="B528" s="208"/>
      <c r="C528" s="208"/>
      <c r="D528" s="208"/>
      <c r="E528" s="208"/>
      <c r="F528" s="208"/>
    </row>
    <row r="529" spans="2:6" x14ac:dyDescent="0.2">
      <c r="B529" s="208"/>
      <c r="C529" s="208"/>
      <c r="D529" s="208"/>
      <c r="E529" s="208"/>
      <c r="F529" s="208"/>
    </row>
    <row r="530" spans="2:6" x14ac:dyDescent="0.2">
      <c r="B530" s="208"/>
      <c r="C530" s="208"/>
      <c r="D530" s="208"/>
      <c r="E530" s="208"/>
      <c r="F530" s="208"/>
    </row>
    <row r="531" spans="2:6" x14ac:dyDescent="0.2">
      <c r="B531" s="208"/>
      <c r="C531" s="208"/>
      <c r="D531" s="208"/>
      <c r="E531" s="208"/>
      <c r="F531" s="208"/>
    </row>
    <row r="532" spans="2:6" x14ac:dyDescent="0.2">
      <c r="B532" s="208"/>
      <c r="C532" s="208"/>
      <c r="D532" s="208"/>
      <c r="E532" s="208"/>
      <c r="F532" s="208"/>
    </row>
    <row r="533" spans="2:6" x14ac:dyDescent="0.2">
      <c r="B533" s="208"/>
      <c r="C533" s="208"/>
      <c r="D533" s="208"/>
      <c r="E533" s="208"/>
      <c r="F533" s="208"/>
    </row>
    <row r="534" spans="2:6" x14ac:dyDescent="0.2">
      <c r="B534" s="208"/>
      <c r="C534" s="208"/>
      <c r="D534" s="208"/>
      <c r="E534" s="208"/>
      <c r="F534" s="208"/>
    </row>
    <row r="535" spans="2:6" x14ac:dyDescent="0.2">
      <c r="B535" s="208"/>
      <c r="C535" s="208"/>
      <c r="D535" s="208"/>
      <c r="E535" s="208"/>
      <c r="F535" s="208"/>
    </row>
    <row r="536" spans="2:6" x14ac:dyDescent="0.2">
      <c r="B536" s="208"/>
      <c r="C536" s="208"/>
      <c r="D536" s="208"/>
      <c r="E536" s="208"/>
      <c r="F536" s="208"/>
    </row>
    <row r="537" spans="2:6" x14ac:dyDescent="0.2">
      <c r="B537" s="208"/>
      <c r="C537" s="208"/>
      <c r="D537" s="208"/>
      <c r="E537" s="208"/>
      <c r="F537" s="208"/>
    </row>
    <row r="538" spans="2:6" x14ac:dyDescent="0.2">
      <c r="B538" s="208"/>
      <c r="C538" s="208"/>
      <c r="D538" s="208"/>
      <c r="E538" s="208"/>
      <c r="F538" s="208"/>
    </row>
    <row r="539" spans="2:6" x14ac:dyDescent="0.2">
      <c r="B539" s="208"/>
      <c r="C539" s="208"/>
      <c r="D539" s="208"/>
      <c r="E539" s="208"/>
      <c r="F539" s="208"/>
    </row>
    <row r="540" spans="2:6" x14ac:dyDescent="0.2">
      <c r="B540" s="208"/>
      <c r="C540" s="208"/>
      <c r="D540" s="208"/>
      <c r="E540" s="208"/>
      <c r="F540" s="208"/>
    </row>
    <row r="541" spans="2:6" x14ac:dyDescent="0.2">
      <c r="B541" s="208"/>
      <c r="C541" s="208"/>
      <c r="D541" s="208"/>
      <c r="E541" s="208"/>
      <c r="F541" s="208"/>
    </row>
    <row r="542" spans="2:6" x14ac:dyDescent="0.2">
      <c r="B542" s="208"/>
      <c r="C542" s="208"/>
      <c r="D542" s="208"/>
      <c r="E542" s="208"/>
      <c r="F542" s="208"/>
    </row>
    <row r="543" spans="2:6" x14ac:dyDescent="0.2">
      <c r="B543" s="208"/>
      <c r="C543" s="208"/>
      <c r="D543" s="208"/>
      <c r="E543" s="208"/>
      <c r="F543" s="208"/>
    </row>
    <row r="544" spans="2:6" x14ac:dyDescent="0.2">
      <c r="B544" s="208"/>
      <c r="C544" s="208"/>
      <c r="D544" s="208"/>
      <c r="E544" s="208"/>
      <c r="F544" s="208"/>
    </row>
    <row r="545" spans="2:6" x14ac:dyDescent="0.2">
      <c r="B545" s="208"/>
      <c r="C545" s="208"/>
      <c r="D545" s="208"/>
      <c r="E545" s="208"/>
      <c r="F545" s="208"/>
    </row>
    <row r="546" spans="2:6" x14ac:dyDescent="0.2">
      <c r="B546" s="208"/>
      <c r="C546" s="208"/>
      <c r="D546" s="208"/>
      <c r="E546" s="208"/>
      <c r="F546" s="208"/>
    </row>
    <row r="547" spans="2:6" x14ac:dyDescent="0.2">
      <c r="B547" s="208"/>
      <c r="C547" s="208"/>
      <c r="D547" s="208"/>
      <c r="E547" s="208"/>
      <c r="F547" s="208"/>
    </row>
    <row r="548" spans="2:6" x14ac:dyDescent="0.2">
      <c r="B548" s="208"/>
      <c r="C548" s="208"/>
      <c r="D548" s="208"/>
      <c r="E548" s="208"/>
      <c r="F548" s="208"/>
    </row>
    <row r="549" spans="2:6" x14ac:dyDescent="0.2">
      <c r="B549" s="208"/>
      <c r="C549" s="208"/>
      <c r="D549" s="208"/>
      <c r="E549" s="208"/>
      <c r="F549" s="208"/>
    </row>
    <row r="550" spans="2:6" x14ac:dyDescent="0.2">
      <c r="B550" s="208"/>
      <c r="C550" s="208"/>
      <c r="D550" s="208"/>
      <c r="E550" s="208"/>
      <c r="F550" s="208"/>
    </row>
    <row r="551" spans="2:6" x14ac:dyDescent="0.2">
      <c r="B551" s="208"/>
      <c r="C551" s="208"/>
      <c r="D551" s="208"/>
      <c r="E551" s="208"/>
      <c r="F551" s="208"/>
    </row>
    <row r="552" spans="2:6" x14ac:dyDescent="0.2">
      <c r="B552" s="208"/>
      <c r="C552" s="208"/>
      <c r="D552" s="208"/>
      <c r="E552" s="208"/>
      <c r="F552" s="208"/>
    </row>
    <row r="553" spans="2:6" x14ac:dyDescent="0.2">
      <c r="B553" s="208"/>
      <c r="C553" s="208"/>
      <c r="D553" s="208"/>
      <c r="E553" s="208"/>
      <c r="F553" s="208"/>
    </row>
    <row r="554" spans="2:6" x14ac:dyDescent="0.2">
      <c r="B554" s="208"/>
      <c r="C554" s="208"/>
      <c r="D554" s="208"/>
      <c r="E554" s="208"/>
      <c r="F554" s="208"/>
    </row>
    <row r="555" spans="2:6" x14ac:dyDescent="0.2">
      <c r="B555" s="208"/>
      <c r="C555" s="208"/>
      <c r="D555" s="208"/>
      <c r="E555" s="208"/>
      <c r="F555" s="208"/>
    </row>
    <row r="556" spans="2:6" x14ac:dyDescent="0.2">
      <c r="B556" s="208"/>
      <c r="C556" s="208"/>
      <c r="D556" s="208"/>
      <c r="E556" s="208"/>
      <c r="F556" s="208"/>
    </row>
    <row r="557" spans="2:6" x14ac:dyDescent="0.2">
      <c r="B557" s="208"/>
      <c r="C557" s="208"/>
      <c r="D557" s="208"/>
      <c r="E557" s="208"/>
      <c r="F557" s="208"/>
    </row>
    <row r="558" spans="2:6" x14ac:dyDescent="0.2">
      <c r="B558" s="208"/>
      <c r="C558" s="208"/>
      <c r="D558" s="208"/>
      <c r="E558" s="208"/>
      <c r="F558" s="208"/>
    </row>
    <row r="559" spans="2:6" x14ac:dyDescent="0.2">
      <c r="B559" s="208"/>
      <c r="C559" s="208"/>
      <c r="D559" s="208"/>
      <c r="E559" s="208"/>
      <c r="F559" s="208"/>
    </row>
    <row r="560" spans="2:6" x14ac:dyDescent="0.2">
      <c r="B560" s="208"/>
      <c r="C560" s="208"/>
      <c r="D560" s="208"/>
      <c r="E560" s="208"/>
      <c r="F560" s="208"/>
    </row>
    <row r="561" spans="2:6" x14ac:dyDescent="0.2">
      <c r="B561" s="208"/>
      <c r="C561" s="208"/>
      <c r="D561" s="208"/>
      <c r="E561" s="208"/>
      <c r="F561" s="208"/>
    </row>
    <row r="562" spans="2:6" x14ac:dyDescent="0.2">
      <c r="B562" s="208"/>
      <c r="C562" s="208"/>
      <c r="D562" s="208"/>
      <c r="E562" s="208"/>
      <c r="F562" s="208"/>
    </row>
    <row r="563" spans="2:6" x14ac:dyDescent="0.2">
      <c r="B563" s="208"/>
      <c r="C563" s="208"/>
      <c r="D563" s="208"/>
      <c r="E563" s="208"/>
      <c r="F563" s="208"/>
    </row>
    <row r="564" spans="2:6" x14ac:dyDescent="0.2">
      <c r="B564" s="208"/>
      <c r="C564" s="208"/>
      <c r="D564" s="208"/>
      <c r="E564" s="208"/>
      <c r="F564" s="208"/>
    </row>
    <row r="565" spans="2:6" x14ac:dyDescent="0.2">
      <c r="B565" s="208"/>
      <c r="C565" s="208"/>
      <c r="D565" s="208"/>
      <c r="E565" s="208"/>
      <c r="F565" s="208"/>
    </row>
    <row r="566" spans="2:6" x14ac:dyDescent="0.2">
      <c r="B566" s="208"/>
      <c r="C566" s="208"/>
      <c r="D566" s="208"/>
      <c r="E566" s="208"/>
      <c r="F566" s="208"/>
    </row>
    <row r="567" spans="2:6" x14ac:dyDescent="0.2">
      <c r="B567" s="208"/>
      <c r="C567" s="208"/>
      <c r="D567" s="208"/>
      <c r="E567" s="208"/>
      <c r="F567" s="208"/>
    </row>
    <row r="568" spans="2:6" x14ac:dyDescent="0.2">
      <c r="B568" s="208"/>
      <c r="C568" s="208"/>
      <c r="D568" s="208"/>
      <c r="E568" s="208"/>
      <c r="F568" s="208"/>
    </row>
    <row r="569" spans="2:6" x14ac:dyDescent="0.2">
      <c r="B569" s="208"/>
      <c r="C569" s="208"/>
      <c r="D569" s="208"/>
      <c r="E569" s="208"/>
      <c r="F569" s="208"/>
    </row>
    <row r="570" spans="2:6" x14ac:dyDescent="0.2">
      <c r="B570" s="208"/>
      <c r="C570" s="208"/>
      <c r="D570" s="208"/>
      <c r="E570" s="208"/>
      <c r="F570" s="208"/>
    </row>
    <row r="571" spans="2:6" x14ac:dyDescent="0.2">
      <c r="B571" s="208"/>
      <c r="C571" s="208"/>
      <c r="D571" s="208"/>
      <c r="E571" s="208"/>
      <c r="F571" s="208"/>
    </row>
    <row r="572" spans="2:6" x14ac:dyDescent="0.2">
      <c r="B572" s="208"/>
      <c r="C572" s="208"/>
      <c r="D572" s="208"/>
      <c r="E572" s="208"/>
      <c r="F572" s="208"/>
    </row>
    <row r="573" spans="2:6" x14ac:dyDescent="0.2">
      <c r="B573" s="208"/>
      <c r="C573" s="208"/>
      <c r="D573" s="208"/>
      <c r="E573" s="208"/>
      <c r="F573" s="208"/>
    </row>
    <row r="574" spans="2:6" x14ac:dyDescent="0.2">
      <c r="B574" s="208"/>
      <c r="C574" s="208"/>
      <c r="D574" s="208"/>
      <c r="E574" s="208"/>
      <c r="F574" s="208"/>
    </row>
    <row r="575" spans="2:6" x14ac:dyDescent="0.2">
      <c r="B575" s="208"/>
      <c r="C575" s="208"/>
      <c r="D575" s="208"/>
      <c r="E575" s="208"/>
      <c r="F575" s="208"/>
    </row>
    <row r="576" spans="2:6" x14ac:dyDescent="0.2">
      <c r="B576" s="208"/>
      <c r="C576" s="208"/>
      <c r="D576" s="208"/>
      <c r="E576" s="208"/>
      <c r="F576" s="208"/>
    </row>
    <row r="577" spans="2:6" x14ac:dyDescent="0.2">
      <c r="B577" s="208"/>
      <c r="C577" s="208"/>
      <c r="D577" s="208"/>
      <c r="E577" s="208"/>
      <c r="F577" s="208"/>
    </row>
    <row r="578" spans="2:6" x14ac:dyDescent="0.2">
      <c r="B578" s="208"/>
      <c r="C578" s="208"/>
      <c r="D578" s="208"/>
      <c r="E578" s="208"/>
      <c r="F578" s="208"/>
    </row>
    <row r="579" spans="2:6" x14ac:dyDescent="0.2">
      <c r="B579" s="208"/>
      <c r="C579" s="208"/>
      <c r="D579" s="208"/>
      <c r="E579" s="208"/>
      <c r="F579" s="208"/>
    </row>
    <row r="580" spans="2:6" x14ac:dyDescent="0.2">
      <c r="B580" s="208"/>
      <c r="C580" s="208"/>
      <c r="D580" s="208"/>
      <c r="E580" s="208"/>
      <c r="F580" s="208"/>
    </row>
    <row r="581" spans="2:6" x14ac:dyDescent="0.2">
      <c r="B581" s="208"/>
      <c r="C581" s="208"/>
      <c r="D581" s="208"/>
      <c r="E581" s="208"/>
      <c r="F581" s="208"/>
    </row>
    <row r="582" spans="2:6" x14ac:dyDescent="0.2">
      <c r="B582" s="208"/>
      <c r="C582" s="208"/>
      <c r="D582" s="208"/>
      <c r="E582" s="208"/>
      <c r="F582" s="208"/>
    </row>
    <row r="583" spans="2:6" x14ac:dyDescent="0.2">
      <c r="B583" s="208"/>
      <c r="C583" s="208"/>
      <c r="D583" s="208"/>
      <c r="E583" s="208"/>
      <c r="F583" s="208"/>
    </row>
    <row r="584" spans="2:6" x14ac:dyDescent="0.2">
      <c r="B584" s="208"/>
      <c r="C584" s="208"/>
      <c r="D584" s="208"/>
      <c r="E584" s="208"/>
      <c r="F584" s="208"/>
    </row>
    <row r="585" spans="2:6" x14ac:dyDescent="0.2">
      <c r="B585" s="208"/>
      <c r="C585" s="208"/>
      <c r="D585" s="208"/>
      <c r="E585" s="208"/>
      <c r="F585" s="208"/>
    </row>
    <row r="586" spans="2:6" x14ac:dyDescent="0.2">
      <c r="B586" s="208"/>
      <c r="C586" s="208"/>
      <c r="D586" s="208"/>
      <c r="E586" s="208"/>
      <c r="F586" s="208"/>
    </row>
    <row r="587" spans="2:6" x14ac:dyDescent="0.2">
      <c r="B587" s="208"/>
      <c r="C587" s="208"/>
      <c r="D587" s="208"/>
      <c r="E587" s="208"/>
      <c r="F587" s="208"/>
    </row>
    <row r="588" spans="2:6" x14ac:dyDescent="0.2">
      <c r="B588" s="208"/>
      <c r="C588" s="208"/>
      <c r="D588" s="208"/>
      <c r="E588" s="208"/>
      <c r="F588" s="208"/>
    </row>
    <row r="589" spans="2:6" x14ac:dyDescent="0.2">
      <c r="B589" s="208"/>
      <c r="C589" s="208"/>
      <c r="D589" s="208"/>
      <c r="E589" s="208"/>
      <c r="F589" s="208"/>
    </row>
    <row r="590" spans="2:6" x14ac:dyDescent="0.2">
      <c r="B590" s="208"/>
      <c r="C590" s="208"/>
      <c r="D590" s="208"/>
      <c r="E590" s="208"/>
      <c r="F590" s="208"/>
    </row>
    <row r="591" spans="2:6" x14ac:dyDescent="0.2">
      <c r="B591" s="208"/>
      <c r="C591" s="208"/>
      <c r="D591" s="208"/>
      <c r="E591" s="208"/>
      <c r="F591" s="208"/>
    </row>
    <row r="592" spans="2:6" x14ac:dyDescent="0.2">
      <c r="B592" s="208"/>
      <c r="C592" s="208"/>
      <c r="D592" s="208"/>
      <c r="E592" s="208"/>
      <c r="F592" s="208"/>
    </row>
    <row r="593" spans="2:6" x14ac:dyDescent="0.2">
      <c r="B593" s="208"/>
      <c r="C593" s="208"/>
      <c r="D593" s="208"/>
      <c r="E593" s="208"/>
      <c r="F593" s="208"/>
    </row>
    <row r="594" spans="2:6" x14ac:dyDescent="0.2">
      <c r="B594" s="208"/>
      <c r="C594" s="208"/>
      <c r="D594" s="208"/>
      <c r="E594" s="208"/>
      <c r="F594" s="208"/>
    </row>
  </sheetData>
  <printOptions horizontalCentered="1"/>
  <pageMargins left="0" right="0" top="0.78740157480314965" bottom="0" header="0" footer="0"/>
  <pageSetup paperSize="9"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239"/>
  <sheetViews>
    <sheetView tabSelected="1" topLeftCell="E1" workbookViewId="0"/>
  </sheetViews>
  <sheetFormatPr defaultRowHeight="12.75" x14ac:dyDescent="0.2"/>
  <cols>
    <col min="1" max="1" width="1.7109375" style="213" customWidth="1"/>
    <col min="2" max="2" width="23.7109375" style="213" customWidth="1"/>
    <col min="3" max="7" width="13.7109375" style="213" customWidth="1"/>
    <col min="8" max="8" width="13.7109375" style="238" customWidth="1"/>
    <col min="9" max="14" width="13.7109375" style="213" customWidth="1"/>
    <col min="15" max="15" width="3.140625" style="213" customWidth="1"/>
    <col min="16" max="16" width="15.7109375" style="213" customWidth="1"/>
    <col min="17" max="17" width="17.140625" style="213" customWidth="1"/>
    <col min="18" max="18" width="13.42578125" style="213" bestFit="1" customWidth="1"/>
    <col min="19" max="256" width="9.140625" style="213"/>
    <col min="257" max="257" width="1.7109375" style="213" customWidth="1"/>
    <col min="258" max="258" width="23.7109375" style="213" customWidth="1"/>
    <col min="259" max="270" width="13.7109375" style="213" customWidth="1"/>
    <col min="271" max="271" width="3.140625" style="213" customWidth="1"/>
    <col min="272" max="272" width="15.7109375" style="213" customWidth="1"/>
    <col min="273" max="273" width="17.140625" style="213" customWidth="1"/>
    <col min="274" max="274" width="13.42578125" style="213" bestFit="1" customWidth="1"/>
    <col min="275" max="512" width="9.140625" style="213"/>
    <col min="513" max="513" width="1.7109375" style="213" customWidth="1"/>
    <col min="514" max="514" width="23.7109375" style="213" customWidth="1"/>
    <col min="515" max="526" width="13.7109375" style="213" customWidth="1"/>
    <col min="527" max="527" width="3.140625" style="213" customWidth="1"/>
    <col min="528" max="528" width="15.7109375" style="213" customWidth="1"/>
    <col min="529" max="529" width="17.140625" style="213" customWidth="1"/>
    <col min="530" max="530" width="13.42578125" style="213" bestFit="1" customWidth="1"/>
    <col min="531" max="768" width="9.140625" style="213"/>
    <col min="769" max="769" width="1.7109375" style="213" customWidth="1"/>
    <col min="770" max="770" width="23.7109375" style="213" customWidth="1"/>
    <col min="771" max="782" width="13.7109375" style="213" customWidth="1"/>
    <col min="783" max="783" width="3.140625" style="213" customWidth="1"/>
    <col min="784" max="784" width="15.7109375" style="213" customWidth="1"/>
    <col min="785" max="785" width="17.140625" style="213" customWidth="1"/>
    <col min="786" max="786" width="13.42578125" style="213" bestFit="1" customWidth="1"/>
    <col min="787" max="1024" width="9.140625" style="213"/>
    <col min="1025" max="1025" width="1.7109375" style="213" customWidth="1"/>
    <col min="1026" max="1026" width="23.7109375" style="213" customWidth="1"/>
    <col min="1027" max="1038" width="13.7109375" style="213" customWidth="1"/>
    <col min="1039" max="1039" width="3.140625" style="213" customWidth="1"/>
    <col min="1040" max="1040" width="15.7109375" style="213" customWidth="1"/>
    <col min="1041" max="1041" width="17.140625" style="213" customWidth="1"/>
    <col min="1042" max="1042" width="13.42578125" style="213" bestFit="1" customWidth="1"/>
    <col min="1043" max="1280" width="9.140625" style="213"/>
    <col min="1281" max="1281" width="1.7109375" style="213" customWidth="1"/>
    <col min="1282" max="1282" width="23.7109375" style="213" customWidth="1"/>
    <col min="1283" max="1294" width="13.7109375" style="213" customWidth="1"/>
    <col min="1295" max="1295" width="3.140625" style="213" customWidth="1"/>
    <col min="1296" max="1296" width="15.7109375" style="213" customWidth="1"/>
    <col min="1297" max="1297" width="17.140625" style="213" customWidth="1"/>
    <col min="1298" max="1298" width="13.42578125" style="213" bestFit="1" customWidth="1"/>
    <col min="1299" max="1536" width="9.140625" style="213"/>
    <col min="1537" max="1537" width="1.7109375" style="213" customWidth="1"/>
    <col min="1538" max="1538" width="23.7109375" style="213" customWidth="1"/>
    <col min="1539" max="1550" width="13.7109375" style="213" customWidth="1"/>
    <col min="1551" max="1551" width="3.140625" style="213" customWidth="1"/>
    <col min="1552" max="1552" width="15.7109375" style="213" customWidth="1"/>
    <col min="1553" max="1553" width="17.140625" style="213" customWidth="1"/>
    <col min="1554" max="1554" width="13.42578125" style="213" bestFit="1" customWidth="1"/>
    <col min="1555" max="1792" width="9.140625" style="213"/>
    <col min="1793" max="1793" width="1.7109375" style="213" customWidth="1"/>
    <col min="1794" max="1794" width="23.7109375" style="213" customWidth="1"/>
    <col min="1795" max="1806" width="13.7109375" style="213" customWidth="1"/>
    <col min="1807" max="1807" width="3.140625" style="213" customWidth="1"/>
    <col min="1808" max="1808" width="15.7109375" style="213" customWidth="1"/>
    <col min="1809" max="1809" width="17.140625" style="213" customWidth="1"/>
    <col min="1810" max="1810" width="13.42578125" style="213" bestFit="1" customWidth="1"/>
    <col min="1811" max="2048" width="9.140625" style="213"/>
    <col min="2049" max="2049" width="1.7109375" style="213" customWidth="1"/>
    <col min="2050" max="2050" width="23.7109375" style="213" customWidth="1"/>
    <col min="2051" max="2062" width="13.7109375" style="213" customWidth="1"/>
    <col min="2063" max="2063" width="3.140625" style="213" customWidth="1"/>
    <col min="2064" max="2064" width="15.7109375" style="213" customWidth="1"/>
    <col min="2065" max="2065" width="17.140625" style="213" customWidth="1"/>
    <col min="2066" max="2066" width="13.42578125" style="213" bestFit="1" customWidth="1"/>
    <col min="2067" max="2304" width="9.140625" style="213"/>
    <col min="2305" max="2305" width="1.7109375" style="213" customWidth="1"/>
    <col min="2306" max="2306" width="23.7109375" style="213" customWidth="1"/>
    <col min="2307" max="2318" width="13.7109375" style="213" customWidth="1"/>
    <col min="2319" max="2319" width="3.140625" style="213" customWidth="1"/>
    <col min="2320" max="2320" width="15.7109375" style="213" customWidth="1"/>
    <col min="2321" max="2321" width="17.140625" style="213" customWidth="1"/>
    <col min="2322" max="2322" width="13.42578125" style="213" bestFit="1" customWidth="1"/>
    <col min="2323" max="2560" width="9.140625" style="213"/>
    <col min="2561" max="2561" width="1.7109375" style="213" customWidth="1"/>
    <col min="2562" max="2562" width="23.7109375" style="213" customWidth="1"/>
    <col min="2563" max="2574" width="13.7109375" style="213" customWidth="1"/>
    <col min="2575" max="2575" width="3.140625" style="213" customWidth="1"/>
    <col min="2576" max="2576" width="15.7109375" style="213" customWidth="1"/>
    <col min="2577" max="2577" width="17.140625" style="213" customWidth="1"/>
    <col min="2578" max="2578" width="13.42578125" style="213" bestFit="1" customWidth="1"/>
    <col min="2579" max="2816" width="9.140625" style="213"/>
    <col min="2817" max="2817" width="1.7109375" style="213" customWidth="1"/>
    <col min="2818" max="2818" width="23.7109375" style="213" customWidth="1"/>
    <col min="2819" max="2830" width="13.7109375" style="213" customWidth="1"/>
    <col min="2831" max="2831" width="3.140625" style="213" customWidth="1"/>
    <col min="2832" max="2832" width="15.7109375" style="213" customWidth="1"/>
    <col min="2833" max="2833" width="17.140625" style="213" customWidth="1"/>
    <col min="2834" max="2834" width="13.42578125" style="213" bestFit="1" customWidth="1"/>
    <col min="2835" max="3072" width="9.140625" style="213"/>
    <col min="3073" max="3073" width="1.7109375" style="213" customWidth="1"/>
    <col min="3074" max="3074" width="23.7109375" style="213" customWidth="1"/>
    <col min="3075" max="3086" width="13.7109375" style="213" customWidth="1"/>
    <col min="3087" max="3087" width="3.140625" style="213" customWidth="1"/>
    <col min="3088" max="3088" width="15.7109375" style="213" customWidth="1"/>
    <col min="3089" max="3089" width="17.140625" style="213" customWidth="1"/>
    <col min="3090" max="3090" width="13.42578125" style="213" bestFit="1" customWidth="1"/>
    <col min="3091" max="3328" width="9.140625" style="213"/>
    <col min="3329" max="3329" width="1.7109375" style="213" customWidth="1"/>
    <col min="3330" max="3330" width="23.7109375" style="213" customWidth="1"/>
    <col min="3331" max="3342" width="13.7109375" style="213" customWidth="1"/>
    <col min="3343" max="3343" width="3.140625" style="213" customWidth="1"/>
    <col min="3344" max="3344" width="15.7109375" style="213" customWidth="1"/>
    <col min="3345" max="3345" width="17.140625" style="213" customWidth="1"/>
    <col min="3346" max="3346" width="13.42578125" style="213" bestFit="1" customWidth="1"/>
    <col min="3347" max="3584" width="9.140625" style="213"/>
    <col min="3585" max="3585" width="1.7109375" style="213" customWidth="1"/>
    <col min="3586" max="3586" width="23.7109375" style="213" customWidth="1"/>
    <col min="3587" max="3598" width="13.7109375" style="213" customWidth="1"/>
    <col min="3599" max="3599" width="3.140625" style="213" customWidth="1"/>
    <col min="3600" max="3600" width="15.7109375" style="213" customWidth="1"/>
    <col min="3601" max="3601" width="17.140625" style="213" customWidth="1"/>
    <col min="3602" max="3602" width="13.42578125" style="213" bestFit="1" customWidth="1"/>
    <col min="3603" max="3840" width="9.140625" style="213"/>
    <col min="3841" max="3841" width="1.7109375" style="213" customWidth="1"/>
    <col min="3842" max="3842" width="23.7109375" style="213" customWidth="1"/>
    <col min="3843" max="3854" width="13.7109375" style="213" customWidth="1"/>
    <col min="3855" max="3855" width="3.140625" style="213" customWidth="1"/>
    <col min="3856" max="3856" width="15.7109375" style="213" customWidth="1"/>
    <col min="3857" max="3857" width="17.140625" style="213" customWidth="1"/>
    <col min="3858" max="3858" width="13.42578125" style="213" bestFit="1" customWidth="1"/>
    <col min="3859" max="4096" width="9.140625" style="213"/>
    <col min="4097" max="4097" width="1.7109375" style="213" customWidth="1"/>
    <col min="4098" max="4098" width="23.7109375" style="213" customWidth="1"/>
    <col min="4099" max="4110" width="13.7109375" style="213" customWidth="1"/>
    <col min="4111" max="4111" width="3.140625" style="213" customWidth="1"/>
    <col min="4112" max="4112" width="15.7109375" style="213" customWidth="1"/>
    <col min="4113" max="4113" width="17.140625" style="213" customWidth="1"/>
    <col min="4114" max="4114" width="13.42578125" style="213" bestFit="1" customWidth="1"/>
    <col min="4115" max="4352" width="9.140625" style="213"/>
    <col min="4353" max="4353" width="1.7109375" style="213" customWidth="1"/>
    <col min="4354" max="4354" width="23.7109375" style="213" customWidth="1"/>
    <col min="4355" max="4366" width="13.7109375" style="213" customWidth="1"/>
    <col min="4367" max="4367" width="3.140625" style="213" customWidth="1"/>
    <col min="4368" max="4368" width="15.7109375" style="213" customWidth="1"/>
    <col min="4369" max="4369" width="17.140625" style="213" customWidth="1"/>
    <col min="4370" max="4370" width="13.42578125" style="213" bestFit="1" customWidth="1"/>
    <col min="4371" max="4608" width="9.140625" style="213"/>
    <col min="4609" max="4609" width="1.7109375" style="213" customWidth="1"/>
    <col min="4610" max="4610" width="23.7109375" style="213" customWidth="1"/>
    <col min="4611" max="4622" width="13.7109375" style="213" customWidth="1"/>
    <col min="4623" max="4623" width="3.140625" style="213" customWidth="1"/>
    <col min="4624" max="4624" width="15.7109375" style="213" customWidth="1"/>
    <col min="4625" max="4625" width="17.140625" style="213" customWidth="1"/>
    <col min="4626" max="4626" width="13.42578125" style="213" bestFit="1" customWidth="1"/>
    <col min="4627" max="4864" width="9.140625" style="213"/>
    <col min="4865" max="4865" width="1.7109375" style="213" customWidth="1"/>
    <col min="4866" max="4866" width="23.7109375" style="213" customWidth="1"/>
    <col min="4867" max="4878" width="13.7109375" style="213" customWidth="1"/>
    <col min="4879" max="4879" width="3.140625" style="213" customWidth="1"/>
    <col min="4880" max="4880" width="15.7109375" style="213" customWidth="1"/>
    <col min="4881" max="4881" width="17.140625" style="213" customWidth="1"/>
    <col min="4882" max="4882" width="13.42578125" style="213" bestFit="1" customWidth="1"/>
    <col min="4883" max="5120" width="9.140625" style="213"/>
    <col min="5121" max="5121" width="1.7109375" style="213" customWidth="1"/>
    <col min="5122" max="5122" width="23.7109375" style="213" customWidth="1"/>
    <col min="5123" max="5134" width="13.7109375" style="213" customWidth="1"/>
    <col min="5135" max="5135" width="3.140625" style="213" customWidth="1"/>
    <col min="5136" max="5136" width="15.7109375" style="213" customWidth="1"/>
    <col min="5137" max="5137" width="17.140625" style="213" customWidth="1"/>
    <col min="5138" max="5138" width="13.42578125" style="213" bestFit="1" customWidth="1"/>
    <col min="5139" max="5376" width="9.140625" style="213"/>
    <col min="5377" max="5377" width="1.7109375" style="213" customWidth="1"/>
    <col min="5378" max="5378" width="23.7109375" style="213" customWidth="1"/>
    <col min="5379" max="5390" width="13.7109375" style="213" customWidth="1"/>
    <col min="5391" max="5391" width="3.140625" style="213" customWidth="1"/>
    <col min="5392" max="5392" width="15.7109375" style="213" customWidth="1"/>
    <col min="5393" max="5393" width="17.140625" style="213" customWidth="1"/>
    <col min="5394" max="5394" width="13.42578125" style="213" bestFit="1" customWidth="1"/>
    <col min="5395" max="5632" width="9.140625" style="213"/>
    <col min="5633" max="5633" width="1.7109375" style="213" customWidth="1"/>
    <col min="5634" max="5634" width="23.7109375" style="213" customWidth="1"/>
    <col min="5635" max="5646" width="13.7109375" style="213" customWidth="1"/>
    <col min="5647" max="5647" width="3.140625" style="213" customWidth="1"/>
    <col min="5648" max="5648" width="15.7109375" style="213" customWidth="1"/>
    <col min="5649" max="5649" width="17.140625" style="213" customWidth="1"/>
    <col min="5650" max="5650" width="13.42578125" style="213" bestFit="1" customWidth="1"/>
    <col min="5651" max="5888" width="9.140625" style="213"/>
    <col min="5889" max="5889" width="1.7109375" style="213" customWidth="1"/>
    <col min="5890" max="5890" width="23.7109375" style="213" customWidth="1"/>
    <col min="5891" max="5902" width="13.7109375" style="213" customWidth="1"/>
    <col min="5903" max="5903" width="3.140625" style="213" customWidth="1"/>
    <col min="5904" max="5904" width="15.7109375" style="213" customWidth="1"/>
    <col min="5905" max="5905" width="17.140625" style="213" customWidth="1"/>
    <col min="5906" max="5906" width="13.42578125" style="213" bestFit="1" customWidth="1"/>
    <col min="5907" max="6144" width="9.140625" style="213"/>
    <col min="6145" max="6145" width="1.7109375" style="213" customWidth="1"/>
    <col min="6146" max="6146" width="23.7109375" style="213" customWidth="1"/>
    <col min="6147" max="6158" width="13.7109375" style="213" customWidth="1"/>
    <col min="6159" max="6159" width="3.140625" style="213" customWidth="1"/>
    <col min="6160" max="6160" width="15.7109375" style="213" customWidth="1"/>
    <col min="6161" max="6161" width="17.140625" style="213" customWidth="1"/>
    <col min="6162" max="6162" width="13.42578125" style="213" bestFit="1" customWidth="1"/>
    <col min="6163" max="6400" width="9.140625" style="213"/>
    <col min="6401" max="6401" width="1.7109375" style="213" customWidth="1"/>
    <col min="6402" max="6402" width="23.7109375" style="213" customWidth="1"/>
    <col min="6403" max="6414" width="13.7109375" style="213" customWidth="1"/>
    <col min="6415" max="6415" width="3.140625" style="213" customWidth="1"/>
    <col min="6416" max="6416" width="15.7109375" style="213" customWidth="1"/>
    <col min="6417" max="6417" width="17.140625" style="213" customWidth="1"/>
    <col min="6418" max="6418" width="13.42578125" style="213" bestFit="1" customWidth="1"/>
    <col min="6419" max="6656" width="9.140625" style="213"/>
    <col min="6657" max="6657" width="1.7109375" style="213" customWidth="1"/>
    <col min="6658" max="6658" width="23.7109375" style="213" customWidth="1"/>
    <col min="6659" max="6670" width="13.7109375" style="213" customWidth="1"/>
    <col min="6671" max="6671" width="3.140625" style="213" customWidth="1"/>
    <col min="6672" max="6672" width="15.7109375" style="213" customWidth="1"/>
    <col min="6673" max="6673" width="17.140625" style="213" customWidth="1"/>
    <col min="6674" max="6674" width="13.42578125" style="213" bestFit="1" customWidth="1"/>
    <col min="6675" max="6912" width="9.140625" style="213"/>
    <col min="6913" max="6913" width="1.7109375" style="213" customWidth="1"/>
    <col min="6914" max="6914" width="23.7109375" style="213" customWidth="1"/>
    <col min="6915" max="6926" width="13.7109375" style="213" customWidth="1"/>
    <col min="6927" max="6927" width="3.140625" style="213" customWidth="1"/>
    <col min="6928" max="6928" width="15.7109375" style="213" customWidth="1"/>
    <col min="6929" max="6929" width="17.140625" style="213" customWidth="1"/>
    <col min="6930" max="6930" width="13.42578125" style="213" bestFit="1" customWidth="1"/>
    <col min="6931" max="7168" width="9.140625" style="213"/>
    <col min="7169" max="7169" width="1.7109375" style="213" customWidth="1"/>
    <col min="7170" max="7170" width="23.7109375" style="213" customWidth="1"/>
    <col min="7171" max="7182" width="13.7109375" style="213" customWidth="1"/>
    <col min="7183" max="7183" width="3.140625" style="213" customWidth="1"/>
    <col min="7184" max="7184" width="15.7109375" style="213" customWidth="1"/>
    <col min="7185" max="7185" width="17.140625" style="213" customWidth="1"/>
    <col min="7186" max="7186" width="13.42578125" style="213" bestFit="1" customWidth="1"/>
    <col min="7187" max="7424" width="9.140625" style="213"/>
    <col min="7425" max="7425" width="1.7109375" style="213" customWidth="1"/>
    <col min="7426" max="7426" width="23.7109375" style="213" customWidth="1"/>
    <col min="7427" max="7438" width="13.7109375" style="213" customWidth="1"/>
    <col min="7439" max="7439" width="3.140625" style="213" customWidth="1"/>
    <col min="7440" max="7440" width="15.7109375" style="213" customWidth="1"/>
    <col min="7441" max="7441" width="17.140625" style="213" customWidth="1"/>
    <col min="7442" max="7442" width="13.42578125" style="213" bestFit="1" customWidth="1"/>
    <col min="7443" max="7680" width="9.140625" style="213"/>
    <col min="7681" max="7681" width="1.7109375" style="213" customWidth="1"/>
    <col min="7682" max="7682" width="23.7109375" style="213" customWidth="1"/>
    <col min="7683" max="7694" width="13.7109375" style="213" customWidth="1"/>
    <col min="7695" max="7695" width="3.140625" style="213" customWidth="1"/>
    <col min="7696" max="7696" width="15.7109375" style="213" customWidth="1"/>
    <col min="7697" max="7697" width="17.140625" style="213" customWidth="1"/>
    <col min="7698" max="7698" width="13.42578125" style="213" bestFit="1" customWidth="1"/>
    <col min="7699" max="7936" width="9.140625" style="213"/>
    <col min="7937" max="7937" width="1.7109375" style="213" customWidth="1"/>
    <col min="7938" max="7938" width="23.7109375" style="213" customWidth="1"/>
    <col min="7939" max="7950" width="13.7109375" style="213" customWidth="1"/>
    <col min="7951" max="7951" width="3.140625" style="213" customWidth="1"/>
    <col min="7952" max="7952" width="15.7109375" style="213" customWidth="1"/>
    <col min="7953" max="7953" width="17.140625" style="213" customWidth="1"/>
    <col min="7954" max="7954" width="13.42578125" style="213" bestFit="1" customWidth="1"/>
    <col min="7955" max="8192" width="9.140625" style="213"/>
    <col min="8193" max="8193" width="1.7109375" style="213" customWidth="1"/>
    <col min="8194" max="8194" width="23.7109375" style="213" customWidth="1"/>
    <col min="8195" max="8206" width="13.7109375" style="213" customWidth="1"/>
    <col min="8207" max="8207" width="3.140625" style="213" customWidth="1"/>
    <col min="8208" max="8208" width="15.7109375" style="213" customWidth="1"/>
    <col min="8209" max="8209" width="17.140625" style="213" customWidth="1"/>
    <col min="8210" max="8210" width="13.42578125" style="213" bestFit="1" customWidth="1"/>
    <col min="8211" max="8448" width="9.140625" style="213"/>
    <col min="8449" max="8449" width="1.7109375" style="213" customWidth="1"/>
    <col min="8450" max="8450" width="23.7109375" style="213" customWidth="1"/>
    <col min="8451" max="8462" width="13.7109375" style="213" customWidth="1"/>
    <col min="8463" max="8463" width="3.140625" style="213" customWidth="1"/>
    <col min="8464" max="8464" width="15.7109375" style="213" customWidth="1"/>
    <col min="8465" max="8465" width="17.140625" style="213" customWidth="1"/>
    <col min="8466" max="8466" width="13.42578125" style="213" bestFit="1" customWidth="1"/>
    <col min="8467" max="8704" width="9.140625" style="213"/>
    <col min="8705" max="8705" width="1.7109375" style="213" customWidth="1"/>
    <col min="8706" max="8706" width="23.7109375" style="213" customWidth="1"/>
    <col min="8707" max="8718" width="13.7109375" style="213" customWidth="1"/>
    <col min="8719" max="8719" width="3.140625" style="213" customWidth="1"/>
    <col min="8720" max="8720" width="15.7109375" style="213" customWidth="1"/>
    <col min="8721" max="8721" width="17.140625" style="213" customWidth="1"/>
    <col min="8722" max="8722" width="13.42578125" style="213" bestFit="1" customWidth="1"/>
    <col min="8723" max="8960" width="9.140625" style="213"/>
    <col min="8961" max="8961" width="1.7109375" style="213" customWidth="1"/>
    <col min="8962" max="8962" width="23.7109375" style="213" customWidth="1"/>
    <col min="8963" max="8974" width="13.7109375" style="213" customWidth="1"/>
    <col min="8975" max="8975" width="3.140625" style="213" customWidth="1"/>
    <col min="8976" max="8976" width="15.7109375" style="213" customWidth="1"/>
    <col min="8977" max="8977" width="17.140625" style="213" customWidth="1"/>
    <col min="8978" max="8978" width="13.42578125" style="213" bestFit="1" customWidth="1"/>
    <col min="8979" max="9216" width="9.140625" style="213"/>
    <col min="9217" max="9217" width="1.7109375" style="213" customWidth="1"/>
    <col min="9218" max="9218" width="23.7109375" style="213" customWidth="1"/>
    <col min="9219" max="9230" width="13.7109375" style="213" customWidth="1"/>
    <col min="9231" max="9231" width="3.140625" style="213" customWidth="1"/>
    <col min="9232" max="9232" width="15.7109375" style="213" customWidth="1"/>
    <col min="9233" max="9233" width="17.140625" style="213" customWidth="1"/>
    <col min="9234" max="9234" width="13.42578125" style="213" bestFit="1" customWidth="1"/>
    <col min="9235" max="9472" width="9.140625" style="213"/>
    <col min="9473" max="9473" width="1.7109375" style="213" customWidth="1"/>
    <col min="9474" max="9474" width="23.7109375" style="213" customWidth="1"/>
    <col min="9475" max="9486" width="13.7109375" style="213" customWidth="1"/>
    <col min="9487" max="9487" width="3.140625" style="213" customWidth="1"/>
    <col min="9488" max="9488" width="15.7109375" style="213" customWidth="1"/>
    <col min="9489" max="9489" width="17.140625" style="213" customWidth="1"/>
    <col min="9490" max="9490" width="13.42578125" style="213" bestFit="1" customWidth="1"/>
    <col min="9491" max="9728" width="9.140625" style="213"/>
    <col min="9729" max="9729" width="1.7109375" style="213" customWidth="1"/>
    <col min="9730" max="9730" width="23.7109375" style="213" customWidth="1"/>
    <col min="9731" max="9742" width="13.7109375" style="213" customWidth="1"/>
    <col min="9743" max="9743" width="3.140625" style="213" customWidth="1"/>
    <col min="9744" max="9744" width="15.7109375" style="213" customWidth="1"/>
    <col min="9745" max="9745" width="17.140625" style="213" customWidth="1"/>
    <col min="9746" max="9746" width="13.42578125" style="213" bestFit="1" customWidth="1"/>
    <col min="9747" max="9984" width="9.140625" style="213"/>
    <col min="9985" max="9985" width="1.7109375" style="213" customWidth="1"/>
    <col min="9986" max="9986" width="23.7109375" style="213" customWidth="1"/>
    <col min="9987" max="9998" width="13.7109375" style="213" customWidth="1"/>
    <col min="9999" max="9999" width="3.140625" style="213" customWidth="1"/>
    <col min="10000" max="10000" width="15.7109375" style="213" customWidth="1"/>
    <col min="10001" max="10001" width="17.140625" style="213" customWidth="1"/>
    <col min="10002" max="10002" width="13.42578125" style="213" bestFit="1" customWidth="1"/>
    <col min="10003" max="10240" width="9.140625" style="213"/>
    <col min="10241" max="10241" width="1.7109375" style="213" customWidth="1"/>
    <col min="10242" max="10242" width="23.7109375" style="213" customWidth="1"/>
    <col min="10243" max="10254" width="13.7109375" style="213" customWidth="1"/>
    <col min="10255" max="10255" width="3.140625" style="213" customWidth="1"/>
    <col min="10256" max="10256" width="15.7109375" style="213" customWidth="1"/>
    <col min="10257" max="10257" width="17.140625" style="213" customWidth="1"/>
    <col min="10258" max="10258" width="13.42578125" style="213" bestFit="1" customWidth="1"/>
    <col min="10259" max="10496" width="9.140625" style="213"/>
    <col min="10497" max="10497" width="1.7109375" style="213" customWidth="1"/>
    <col min="10498" max="10498" width="23.7109375" style="213" customWidth="1"/>
    <col min="10499" max="10510" width="13.7109375" style="213" customWidth="1"/>
    <col min="10511" max="10511" width="3.140625" style="213" customWidth="1"/>
    <col min="10512" max="10512" width="15.7109375" style="213" customWidth="1"/>
    <col min="10513" max="10513" width="17.140625" style="213" customWidth="1"/>
    <col min="10514" max="10514" width="13.42578125" style="213" bestFit="1" customWidth="1"/>
    <col min="10515" max="10752" width="9.140625" style="213"/>
    <col min="10753" max="10753" width="1.7109375" style="213" customWidth="1"/>
    <col min="10754" max="10754" width="23.7109375" style="213" customWidth="1"/>
    <col min="10755" max="10766" width="13.7109375" style="213" customWidth="1"/>
    <col min="10767" max="10767" width="3.140625" style="213" customWidth="1"/>
    <col min="10768" max="10768" width="15.7109375" style="213" customWidth="1"/>
    <col min="10769" max="10769" width="17.140625" style="213" customWidth="1"/>
    <col min="10770" max="10770" width="13.42578125" style="213" bestFit="1" customWidth="1"/>
    <col min="10771" max="11008" width="9.140625" style="213"/>
    <col min="11009" max="11009" width="1.7109375" style="213" customWidth="1"/>
    <col min="11010" max="11010" width="23.7109375" style="213" customWidth="1"/>
    <col min="11011" max="11022" width="13.7109375" style="213" customWidth="1"/>
    <col min="11023" max="11023" width="3.140625" style="213" customWidth="1"/>
    <col min="11024" max="11024" width="15.7109375" style="213" customWidth="1"/>
    <col min="11025" max="11025" width="17.140625" style="213" customWidth="1"/>
    <col min="11026" max="11026" width="13.42578125" style="213" bestFit="1" customWidth="1"/>
    <col min="11027" max="11264" width="9.140625" style="213"/>
    <col min="11265" max="11265" width="1.7109375" style="213" customWidth="1"/>
    <col min="11266" max="11266" width="23.7109375" style="213" customWidth="1"/>
    <col min="11267" max="11278" width="13.7109375" style="213" customWidth="1"/>
    <col min="11279" max="11279" width="3.140625" style="213" customWidth="1"/>
    <col min="11280" max="11280" width="15.7109375" style="213" customWidth="1"/>
    <col min="11281" max="11281" width="17.140625" style="213" customWidth="1"/>
    <col min="11282" max="11282" width="13.42578125" style="213" bestFit="1" customWidth="1"/>
    <col min="11283" max="11520" width="9.140625" style="213"/>
    <col min="11521" max="11521" width="1.7109375" style="213" customWidth="1"/>
    <col min="11522" max="11522" width="23.7109375" style="213" customWidth="1"/>
    <col min="11523" max="11534" width="13.7109375" style="213" customWidth="1"/>
    <col min="11535" max="11535" width="3.140625" style="213" customWidth="1"/>
    <col min="11536" max="11536" width="15.7109375" style="213" customWidth="1"/>
    <col min="11537" max="11537" width="17.140625" style="213" customWidth="1"/>
    <col min="11538" max="11538" width="13.42578125" style="213" bestFit="1" customWidth="1"/>
    <col min="11539" max="11776" width="9.140625" style="213"/>
    <col min="11777" max="11777" width="1.7109375" style="213" customWidth="1"/>
    <col min="11778" max="11778" width="23.7109375" style="213" customWidth="1"/>
    <col min="11779" max="11790" width="13.7109375" style="213" customWidth="1"/>
    <col min="11791" max="11791" width="3.140625" style="213" customWidth="1"/>
    <col min="11792" max="11792" width="15.7109375" style="213" customWidth="1"/>
    <col min="11793" max="11793" width="17.140625" style="213" customWidth="1"/>
    <col min="11794" max="11794" width="13.42578125" style="213" bestFit="1" customWidth="1"/>
    <col min="11795" max="12032" width="9.140625" style="213"/>
    <col min="12033" max="12033" width="1.7109375" style="213" customWidth="1"/>
    <col min="12034" max="12034" width="23.7109375" style="213" customWidth="1"/>
    <col min="12035" max="12046" width="13.7109375" style="213" customWidth="1"/>
    <col min="12047" max="12047" width="3.140625" style="213" customWidth="1"/>
    <col min="12048" max="12048" width="15.7109375" style="213" customWidth="1"/>
    <col min="12049" max="12049" width="17.140625" style="213" customWidth="1"/>
    <col min="12050" max="12050" width="13.42578125" style="213" bestFit="1" customWidth="1"/>
    <col min="12051" max="12288" width="9.140625" style="213"/>
    <col min="12289" max="12289" width="1.7109375" style="213" customWidth="1"/>
    <col min="12290" max="12290" width="23.7109375" style="213" customWidth="1"/>
    <col min="12291" max="12302" width="13.7109375" style="213" customWidth="1"/>
    <col min="12303" max="12303" width="3.140625" style="213" customWidth="1"/>
    <col min="12304" max="12304" width="15.7109375" style="213" customWidth="1"/>
    <col min="12305" max="12305" width="17.140625" style="213" customWidth="1"/>
    <col min="12306" max="12306" width="13.42578125" style="213" bestFit="1" customWidth="1"/>
    <col min="12307" max="12544" width="9.140625" style="213"/>
    <col min="12545" max="12545" width="1.7109375" style="213" customWidth="1"/>
    <col min="12546" max="12546" width="23.7109375" style="213" customWidth="1"/>
    <col min="12547" max="12558" width="13.7109375" style="213" customWidth="1"/>
    <col min="12559" max="12559" width="3.140625" style="213" customWidth="1"/>
    <col min="12560" max="12560" width="15.7109375" style="213" customWidth="1"/>
    <col min="12561" max="12561" width="17.140625" style="213" customWidth="1"/>
    <col min="12562" max="12562" width="13.42578125" style="213" bestFit="1" customWidth="1"/>
    <col min="12563" max="12800" width="9.140625" style="213"/>
    <col min="12801" max="12801" width="1.7109375" style="213" customWidth="1"/>
    <col min="12802" max="12802" width="23.7109375" style="213" customWidth="1"/>
    <col min="12803" max="12814" width="13.7109375" style="213" customWidth="1"/>
    <col min="12815" max="12815" width="3.140625" style="213" customWidth="1"/>
    <col min="12816" max="12816" width="15.7109375" style="213" customWidth="1"/>
    <col min="12817" max="12817" width="17.140625" style="213" customWidth="1"/>
    <col min="12818" max="12818" width="13.42578125" style="213" bestFit="1" customWidth="1"/>
    <col min="12819" max="13056" width="9.140625" style="213"/>
    <col min="13057" max="13057" width="1.7109375" style="213" customWidth="1"/>
    <col min="13058" max="13058" width="23.7109375" style="213" customWidth="1"/>
    <col min="13059" max="13070" width="13.7109375" style="213" customWidth="1"/>
    <col min="13071" max="13071" width="3.140625" style="213" customWidth="1"/>
    <col min="13072" max="13072" width="15.7109375" style="213" customWidth="1"/>
    <col min="13073" max="13073" width="17.140625" style="213" customWidth="1"/>
    <col min="13074" max="13074" width="13.42578125" style="213" bestFit="1" customWidth="1"/>
    <col min="13075" max="13312" width="9.140625" style="213"/>
    <col min="13313" max="13313" width="1.7109375" style="213" customWidth="1"/>
    <col min="13314" max="13314" width="23.7109375" style="213" customWidth="1"/>
    <col min="13315" max="13326" width="13.7109375" style="213" customWidth="1"/>
    <col min="13327" max="13327" width="3.140625" style="213" customWidth="1"/>
    <col min="13328" max="13328" width="15.7109375" style="213" customWidth="1"/>
    <col min="13329" max="13329" width="17.140625" style="213" customWidth="1"/>
    <col min="13330" max="13330" width="13.42578125" style="213" bestFit="1" customWidth="1"/>
    <col min="13331" max="13568" width="9.140625" style="213"/>
    <col min="13569" max="13569" width="1.7109375" style="213" customWidth="1"/>
    <col min="13570" max="13570" width="23.7109375" style="213" customWidth="1"/>
    <col min="13571" max="13582" width="13.7109375" style="213" customWidth="1"/>
    <col min="13583" max="13583" width="3.140625" style="213" customWidth="1"/>
    <col min="13584" max="13584" width="15.7109375" style="213" customWidth="1"/>
    <col min="13585" max="13585" width="17.140625" style="213" customWidth="1"/>
    <col min="13586" max="13586" width="13.42578125" style="213" bestFit="1" customWidth="1"/>
    <col min="13587" max="13824" width="9.140625" style="213"/>
    <col min="13825" max="13825" width="1.7109375" style="213" customWidth="1"/>
    <col min="13826" max="13826" width="23.7109375" style="213" customWidth="1"/>
    <col min="13827" max="13838" width="13.7109375" style="213" customWidth="1"/>
    <col min="13839" max="13839" width="3.140625" style="213" customWidth="1"/>
    <col min="13840" max="13840" width="15.7109375" style="213" customWidth="1"/>
    <col min="13841" max="13841" width="17.140625" style="213" customWidth="1"/>
    <col min="13842" max="13842" width="13.42578125" style="213" bestFit="1" customWidth="1"/>
    <col min="13843" max="14080" width="9.140625" style="213"/>
    <col min="14081" max="14081" width="1.7109375" style="213" customWidth="1"/>
    <col min="14082" max="14082" width="23.7109375" style="213" customWidth="1"/>
    <col min="14083" max="14094" width="13.7109375" style="213" customWidth="1"/>
    <col min="14095" max="14095" width="3.140625" style="213" customWidth="1"/>
    <col min="14096" max="14096" width="15.7109375" style="213" customWidth="1"/>
    <col min="14097" max="14097" width="17.140625" style="213" customWidth="1"/>
    <col min="14098" max="14098" width="13.42578125" style="213" bestFit="1" customWidth="1"/>
    <col min="14099" max="14336" width="9.140625" style="213"/>
    <col min="14337" max="14337" width="1.7109375" style="213" customWidth="1"/>
    <col min="14338" max="14338" width="23.7109375" style="213" customWidth="1"/>
    <col min="14339" max="14350" width="13.7109375" style="213" customWidth="1"/>
    <col min="14351" max="14351" width="3.140625" style="213" customWidth="1"/>
    <col min="14352" max="14352" width="15.7109375" style="213" customWidth="1"/>
    <col min="14353" max="14353" width="17.140625" style="213" customWidth="1"/>
    <col min="14354" max="14354" width="13.42578125" style="213" bestFit="1" customWidth="1"/>
    <col min="14355" max="14592" width="9.140625" style="213"/>
    <col min="14593" max="14593" width="1.7109375" style="213" customWidth="1"/>
    <col min="14594" max="14594" width="23.7109375" style="213" customWidth="1"/>
    <col min="14595" max="14606" width="13.7109375" style="213" customWidth="1"/>
    <col min="14607" max="14607" width="3.140625" style="213" customWidth="1"/>
    <col min="14608" max="14608" width="15.7109375" style="213" customWidth="1"/>
    <col min="14609" max="14609" width="17.140625" style="213" customWidth="1"/>
    <col min="14610" max="14610" width="13.42578125" style="213" bestFit="1" customWidth="1"/>
    <col min="14611" max="14848" width="9.140625" style="213"/>
    <col min="14849" max="14849" width="1.7109375" style="213" customWidth="1"/>
    <col min="14850" max="14850" width="23.7109375" style="213" customWidth="1"/>
    <col min="14851" max="14862" width="13.7109375" style="213" customWidth="1"/>
    <col min="14863" max="14863" width="3.140625" style="213" customWidth="1"/>
    <col min="14864" max="14864" width="15.7109375" style="213" customWidth="1"/>
    <col min="14865" max="14865" width="17.140625" style="213" customWidth="1"/>
    <col min="14866" max="14866" width="13.42578125" style="213" bestFit="1" customWidth="1"/>
    <col min="14867" max="15104" width="9.140625" style="213"/>
    <col min="15105" max="15105" width="1.7109375" style="213" customWidth="1"/>
    <col min="15106" max="15106" width="23.7109375" style="213" customWidth="1"/>
    <col min="15107" max="15118" width="13.7109375" style="213" customWidth="1"/>
    <col min="15119" max="15119" width="3.140625" style="213" customWidth="1"/>
    <col min="15120" max="15120" width="15.7109375" style="213" customWidth="1"/>
    <col min="15121" max="15121" width="17.140625" style="213" customWidth="1"/>
    <col min="15122" max="15122" width="13.42578125" style="213" bestFit="1" customWidth="1"/>
    <col min="15123" max="15360" width="9.140625" style="213"/>
    <col min="15361" max="15361" width="1.7109375" style="213" customWidth="1"/>
    <col min="15362" max="15362" width="23.7109375" style="213" customWidth="1"/>
    <col min="15363" max="15374" width="13.7109375" style="213" customWidth="1"/>
    <col min="15375" max="15375" width="3.140625" style="213" customWidth="1"/>
    <col min="15376" max="15376" width="15.7109375" style="213" customWidth="1"/>
    <col min="15377" max="15377" width="17.140625" style="213" customWidth="1"/>
    <col min="15378" max="15378" width="13.42578125" style="213" bestFit="1" customWidth="1"/>
    <col min="15379" max="15616" width="9.140625" style="213"/>
    <col min="15617" max="15617" width="1.7109375" style="213" customWidth="1"/>
    <col min="15618" max="15618" width="23.7109375" style="213" customWidth="1"/>
    <col min="15619" max="15630" width="13.7109375" style="213" customWidth="1"/>
    <col min="15631" max="15631" width="3.140625" style="213" customWidth="1"/>
    <col min="15632" max="15632" width="15.7109375" style="213" customWidth="1"/>
    <col min="15633" max="15633" width="17.140625" style="213" customWidth="1"/>
    <col min="15634" max="15634" width="13.42578125" style="213" bestFit="1" customWidth="1"/>
    <col min="15635" max="15872" width="9.140625" style="213"/>
    <col min="15873" max="15873" width="1.7109375" style="213" customWidth="1"/>
    <col min="15874" max="15874" width="23.7109375" style="213" customWidth="1"/>
    <col min="15875" max="15886" width="13.7109375" style="213" customWidth="1"/>
    <col min="15887" max="15887" width="3.140625" style="213" customWidth="1"/>
    <col min="15888" max="15888" width="15.7109375" style="213" customWidth="1"/>
    <col min="15889" max="15889" width="17.140625" style="213" customWidth="1"/>
    <col min="15890" max="15890" width="13.42578125" style="213" bestFit="1" customWidth="1"/>
    <col min="15891" max="16128" width="9.140625" style="213"/>
    <col min="16129" max="16129" width="1.7109375" style="213" customWidth="1"/>
    <col min="16130" max="16130" width="23.7109375" style="213" customWidth="1"/>
    <col min="16131" max="16142" width="13.7109375" style="213" customWidth="1"/>
    <col min="16143" max="16143" width="3.140625" style="213" customWidth="1"/>
    <col min="16144" max="16144" width="15.7109375" style="213" customWidth="1"/>
    <col min="16145" max="16145" width="17.140625" style="213" customWidth="1"/>
    <col min="16146" max="16146" width="13.42578125" style="213" bestFit="1" customWidth="1"/>
    <col min="16147" max="16384" width="9.140625" style="213"/>
  </cols>
  <sheetData>
    <row r="2" spans="1:16" ht="15.75" x14ac:dyDescent="0.25">
      <c r="A2" s="209"/>
      <c r="B2" s="210" t="s">
        <v>261</v>
      </c>
      <c r="C2" s="210"/>
      <c r="D2" s="210"/>
      <c r="E2" s="210"/>
      <c r="F2" s="210"/>
      <c r="G2" s="210"/>
      <c r="H2" s="211"/>
      <c r="I2" s="212"/>
      <c r="J2" s="212"/>
      <c r="K2" s="212"/>
      <c r="L2" s="212"/>
      <c r="M2" s="212"/>
      <c r="N2" s="212"/>
      <c r="O2" s="212"/>
      <c r="P2" s="212"/>
    </row>
    <row r="3" spans="1:16" ht="15.75" x14ac:dyDescent="0.25">
      <c r="A3" s="209"/>
      <c r="B3" s="210" t="s">
        <v>262</v>
      </c>
      <c r="C3" s="210"/>
      <c r="D3" s="210"/>
      <c r="E3" s="210"/>
      <c r="F3" s="210"/>
      <c r="G3" s="210"/>
      <c r="H3" s="211"/>
      <c r="I3" s="212"/>
      <c r="J3" s="212"/>
      <c r="K3" s="212"/>
      <c r="L3" s="212"/>
      <c r="M3" s="212"/>
      <c r="N3" s="212"/>
      <c r="O3" s="212"/>
      <c r="P3" s="212"/>
    </row>
    <row r="4" spans="1:16" x14ac:dyDescent="0.2">
      <c r="A4" s="209"/>
      <c r="B4" s="214"/>
      <c r="C4" s="215"/>
      <c r="D4" s="215"/>
      <c r="E4" s="215"/>
      <c r="F4" s="215"/>
      <c r="G4" s="215"/>
      <c r="H4" s="216"/>
      <c r="I4" s="215"/>
      <c r="J4" s="215"/>
      <c r="K4" s="215"/>
      <c r="L4" s="215"/>
      <c r="M4" s="215"/>
      <c r="N4" s="215"/>
      <c r="O4" s="215"/>
      <c r="P4" s="215"/>
    </row>
    <row r="5" spans="1:16" x14ac:dyDescent="0.2">
      <c r="A5" s="209"/>
      <c r="B5" s="214"/>
      <c r="C5" s="215"/>
      <c r="D5" s="215"/>
      <c r="E5" s="215"/>
      <c r="F5" s="215"/>
      <c r="G5" s="215"/>
      <c r="H5" s="216"/>
      <c r="I5" s="215"/>
      <c r="J5" s="215"/>
      <c r="K5" s="215"/>
      <c r="L5" s="215"/>
      <c r="M5" s="215"/>
      <c r="N5" s="215"/>
      <c r="O5" s="215"/>
      <c r="P5" s="215"/>
    </row>
    <row r="6" spans="1:16" x14ac:dyDescent="0.2">
      <c r="A6" s="209"/>
      <c r="B6" s="214" t="s">
        <v>263</v>
      </c>
      <c r="C6" s="215"/>
      <c r="D6" s="215"/>
      <c r="E6" s="215"/>
      <c r="F6" s="215"/>
      <c r="G6" s="215"/>
      <c r="H6" s="216"/>
      <c r="I6" s="215"/>
      <c r="J6" s="215"/>
      <c r="K6" s="215"/>
      <c r="L6" s="215"/>
      <c r="M6" s="215"/>
      <c r="N6" s="215"/>
      <c r="O6" s="215"/>
      <c r="P6" s="215"/>
    </row>
    <row r="7" spans="1:16" x14ac:dyDescent="0.2">
      <c r="A7" s="209"/>
      <c r="B7" s="214" t="s">
        <v>264</v>
      </c>
      <c r="C7" s="215"/>
      <c r="D7" s="215"/>
      <c r="E7" s="215"/>
      <c r="F7" s="215"/>
      <c r="G7" s="215"/>
      <c r="H7" s="216"/>
      <c r="I7" s="215"/>
      <c r="J7" s="215"/>
      <c r="K7" s="215"/>
      <c r="L7" s="215"/>
      <c r="M7" s="215"/>
      <c r="N7" s="215"/>
      <c r="O7" s="215"/>
      <c r="P7" s="215"/>
    </row>
    <row r="8" spans="1:16" x14ac:dyDescent="0.2">
      <c r="A8" s="209"/>
      <c r="B8" s="214" t="s">
        <v>265</v>
      </c>
      <c r="C8" s="215"/>
      <c r="D8" s="215"/>
      <c r="E8" s="215"/>
      <c r="F8" s="215"/>
      <c r="G8" s="215"/>
      <c r="H8" s="216"/>
      <c r="I8" s="215"/>
      <c r="J8" s="215"/>
      <c r="K8" s="215"/>
      <c r="L8" s="215"/>
      <c r="M8" s="215"/>
      <c r="N8" s="215"/>
      <c r="O8" s="215"/>
      <c r="P8" s="215"/>
    </row>
    <row r="9" spans="1:16" x14ac:dyDescent="0.2">
      <c r="A9" s="209"/>
      <c r="B9" s="214" t="s">
        <v>266</v>
      </c>
      <c r="C9" s="215"/>
      <c r="D9" s="215"/>
      <c r="E9" s="215"/>
      <c r="F9" s="215"/>
      <c r="G9" s="215"/>
      <c r="H9" s="216"/>
      <c r="I9" s="215"/>
      <c r="J9" s="215"/>
      <c r="K9" s="215"/>
      <c r="L9" s="215"/>
      <c r="M9" s="215"/>
      <c r="N9" s="215"/>
      <c r="O9" s="215"/>
      <c r="P9" s="215"/>
    </row>
    <row r="10" spans="1:16" x14ac:dyDescent="0.2">
      <c r="A10" s="209"/>
      <c r="B10" s="214" t="s">
        <v>267</v>
      </c>
      <c r="C10" s="215"/>
      <c r="D10" s="215"/>
      <c r="E10" s="215"/>
      <c r="F10" s="215"/>
      <c r="G10" s="215"/>
      <c r="H10" s="216"/>
      <c r="I10" s="215"/>
      <c r="J10" s="215"/>
      <c r="K10" s="215"/>
      <c r="L10" s="215"/>
      <c r="M10" s="215"/>
      <c r="N10" s="215"/>
      <c r="O10" s="215"/>
      <c r="P10" s="215"/>
    </row>
    <row r="11" spans="1:16" x14ac:dyDescent="0.2">
      <c r="A11" s="209"/>
      <c r="B11" s="214" t="s">
        <v>268</v>
      </c>
      <c r="C11" s="215"/>
      <c r="D11" s="215"/>
      <c r="E11" s="215"/>
      <c r="F11" s="215"/>
      <c r="G11" s="215"/>
      <c r="H11" s="216"/>
      <c r="I11" s="215"/>
      <c r="J11" s="215"/>
      <c r="K11" s="215"/>
      <c r="L11" s="215"/>
      <c r="M11" s="215"/>
      <c r="N11" s="215"/>
      <c r="O11" s="215"/>
      <c r="P11" s="215"/>
    </row>
    <row r="12" spans="1:16" x14ac:dyDescent="0.2">
      <c r="A12" s="209"/>
      <c r="B12" s="214" t="s">
        <v>269</v>
      </c>
      <c r="C12" s="215"/>
      <c r="D12" s="215"/>
      <c r="E12" s="215"/>
      <c r="F12" s="215"/>
      <c r="G12" s="215"/>
      <c r="H12" s="216"/>
      <c r="I12" s="215"/>
      <c r="J12" s="215"/>
      <c r="K12" s="215"/>
      <c r="L12" s="215"/>
      <c r="M12" s="215"/>
      <c r="N12" s="215"/>
      <c r="O12" s="215"/>
      <c r="P12" s="215"/>
    </row>
    <row r="13" spans="1:16" x14ac:dyDescent="0.2">
      <c r="A13" s="209"/>
      <c r="B13" s="214"/>
      <c r="C13" s="215"/>
      <c r="D13" s="215"/>
      <c r="E13" s="215"/>
      <c r="F13" s="215"/>
      <c r="G13" s="215"/>
      <c r="H13" s="216"/>
      <c r="I13" s="215"/>
      <c r="J13" s="215"/>
      <c r="K13" s="215"/>
      <c r="L13" s="215"/>
      <c r="M13" s="215"/>
      <c r="N13" s="215"/>
      <c r="O13" s="215"/>
      <c r="P13" s="215"/>
    </row>
    <row r="14" spans="1:16" ht="13.5" thickBot="1" x14ac:dyDescent="0.25">
      <c r="A14" s="209"/>
      <c r="B14" s="215"/>
      <c r="C14" s="215"/>
      <c r="D14" s="215"/>
      <c r="E14" s="215"/>
      <c r="F14" s="215"/>
      <c r="G14" s="215"/>
      <c r="H14" s="216"/>
      <c r="I14" s="215"/>
      <c r="J14" s="215"/>
      <c r="K14" s="215"/>
      <c r="L14" s="215"/>
      <c r="M14" s="215"/>
      <c r="N14" s="215"/>
      <c r="O14" s="215"/>
      <c r="P14" s="217" t="s">
        <v>79</v>
      </c>
    </row>
    <row r="15" spans="1:16" ht="15.75" thickBot="1" x14ac:dyDescent="0.3">
      <c r="A15" s="209"/>
      <c r="B15" s="218" t="s">
        <v>270</v>
      </c>
      <c r="C15" s="219" t="s">
        <v>271</v>
      </c>
      <c r="D15" s="219" t="s">
        <v>272</v>
      </c>
      <c r="E15" s="219" t="s">
        <v>273</v>
      </c>
      <c r="F15" s="219" t="s">
        <v>274</v>
      </c>
      <c r="G15" s="219" t="s">
        <v>275</v>
      </c>
      <c r="H15" s="219" t="s">
        <v>276</v>
      </c>
      <c r="I15" s="219" t="s">
        <v>277</v>
      </c>
      <c r="J15" s="219" t="s">
        <v>278</v>
      </c>
      <c r="K15" s="219" t="s">
        <v>279</v>
      </c>
      <c r="L15" s="219" t="s">
        <v>280</v>
      </c>
      <c r="M15" s="219" t="s">
        <v>281</v>
      </c>
      <c r="N15" s="219" t="s">
        <v>282</v>
      </c>
      <c r="O15" s="219"/>
      <c r="P15" s="219" t="s">
        <v>283</v>
      </c>
    </row>
    <row r="16" spans="1:16" x14ac:dyDescent="0.2">
      <c r="A16" s="209"/>
      <c r="B16" s="220" t="s">
        <v>284</v>
      </c>
      <c r="C16" s="221">
        <v>0</v>
      </c>
      <c r="D16" s="221">
        <v>0</v>
      </c>
      <c r="E16" s="221">
        <v>0</v>
      </c>
      <c r="F16" s="221">
        <v>0</v>
      </c>
      <c r="G16" s="221">
        <v>0</v>
      </c>
      <c r="H16" s="221">
        <v>0</v>
      </c>
      <c r="I16" s="221">
        <v>0</v>
      </c>
      <c r="J16" s="221">
        <v>0</v>
      </c>
      <c r="K16" s="221">
        <v>0</v>
      </c>
      <c r="L16" s="221">
        <v>0</v>
      </c>
      <c r="M16" s="221">
        <v>0</v>
      </c>
      <c r="N16" s="221">
        <v>0</v>
      </c>
      <c r="O16" s="221"/>
      <c r="P16" s="221">
        <v>0</v>
      </c>
    </row>
    <row r="17" spans="1:16" x14ac:dyDescent="0.2">
      <c r="A17" s="209"/>
      <c r="B17" s="222" t="s">
        <v>285</v>
      </c>
      <c r="C17" s="223">
        <v>255591</v>
      </c>
      <c r="D17" s="223">
        <v>1280097</v>
      </c>
      <c r="E17" s="223">
        <v>4886182</v>
      </c>
      <c r="F17" s="223">
        <v>1883353</v>
      </c>
      <c r="G17" s="223">
        <v>204133</v>
      </c>
      <c r="H17" s="223">
        <v>106141</v>
      </c>
      <c r="I17" s="223">
        <v>8040</v>
      </c>
      <c r="J17" s="223">
        <v>124643</v>
      </c>
      <c r="K17" s="223">
        <v>2300</v>
      </c>
      <c r="L17" s="223">
        <v>1872504</v>
      </c>
      <c r="M17" s="223">
        <v>108441</v>
      </c>
      <c r="N17" s="223">
        <v>8750480</v>
      </c>
      <c r="O17" s="223"/>
      <c r="P17" s="223">
        <v>8750480</v>
      </c>
    </row>
    <row r="18" spans="1:16" x14ac:dyDescent="0.2">
      <c r="A18" s="209"/>
      <c r="B18" s="224" t="s">
        <v>286</v>
      </c>
      <c r="C18" s="223">
        <v>177964</v>
      </c>
      <c r="D18" s="223">
        <v>912132</v>
      </c>
      <c r="E18" s="223">
        <v>3304218</v>
      </c>
      <c r="F18" s="223">
        <v>1274514</v>
      </c>
      <c r="G18" s="223">
        <v>140641</v>
      </c>
      <c r="H18" s="223">
        <v>37000</v>
      </c>
      <c r="I18" s="223">
        <v>5440</v>
      </c>
      <c r="J18" s="223">
        <v>82750</v>
      </c>
      <c r="K18" s="223">
        <v>1550</v>
      </c>
      <c r="L18" s="223">
        <v>1318927</v>
      </c>
      <c r="M18" s="223">
        <v>38550</v>
      </c>
      <c r="N18" s="223">
        <v>5936209</v>
      </c>
      <c r="O18" s="223"/>
      <c r="P18" s="223">
        <v>5936209</v>
      </c>
    </row>
    <row r="19" spans="1:16" x14ac:dyDescent="0.2">
      <c r="A19" s="209"/>
      <c r="B19" s="224" t="s">
        <v>287</v>
      </c>
      <c r="C19" s="223">
        <v>173314.88</v>
      </c>
      <c r="D19" s="223">
        <v>1040324.84</v>
      </c>
      <c r="E19" s="223">
        <v>3161806.95</v>
      </c>
      <c r="F19" s="223">
        <v>1184662.05</v>
      </c>
      <c r="G19" s="223">
        <v>165346.45000000001</v>
      </c>
      <c r="H19" s="223">
        <v>75742.81</v>
      </c>
      <c r="I19" s="223">
        <v>7566.38</v>
      </c>
      <c r="J19" s="223">
        <v>31876.11</v>
      </c>
      <c r="K19" s="223">
        <v>1121.4000000000001</v>
      </c>
      <c r="L19" s="223">
        <v>1418428.66</v>
      </c>
      <c r="M19" s="223">
        <v>76864.210000000006</v>
      </c>
      <c r="N19" s="223">
        <v>5841761.8700000001</v>
      </c>
      <c r="O19" s="223"/>
      <c r="P19" s="225">
        <v>5841761.8700000001</v>
      </c>
    </row>
    <row r="20" spans="1:16" x14ac:dyDescent="0.2">
      <c r="A20" s="209"/>
      <c r="B20" s="224" t="s">
        <v>288</v>
      </c>
      <c r="C20" s="221">
        <v>67.8095</v>
      </c>
      <c r="D20" s="221">
        <v>81.269199999999998</v>
      </c>
      <c r="E20" s="221">
        <v>64.709199999999996</v>
      </c>
      <c r="F20" s="221">
        <v>62.901800000000001</v>
      </c>
      <c r="G20" s="221">
        <v>80.999399999999994</v>
      </c>
      <c r="H20" s="221">
        <v>71.360600000000005</v>
      </c>
      <c r="I20" s="221">
        <v>94.109200000000001</v>
      </c>
      <c r="J20" s="221">
        <v>25.573899999999998</v>
      </c>
      <c r="K20" s="221">
        <v>48.756500000000003</v>
      </c>
      <c r="L20" s="221">
        <v>75.750399999999999</v>
      </c>
      <c r="M20" s="221">
        <v>70.881100000000004</v>
      </c>
      <c r="N20" s="221">
        <v>66.759299999999996</v>
      </c>
      <c r="O20" s="221"/>
      <c r="P20" s="221">
        <v>66.759299999999996</v>
      </c>
    </row>
    <row r="21" spans="1:16" x14ac:dyDescent="0.2">
      <c r="A21" s="209"/>
      <c r="B21" s="226" t="s">
        <v>289</v>
      </c>
      <c r="C21" s="221">
        <v>97.387600000000006</v>
      </c>
      <c r="D21" s="221">
        <v>114.05419999999999</v>
      </c>
      <c r="E21" s="221">
        <v>95.69</v>
      </c>
      <c r="F21" s="221">
        <v>92.950100000000006</v>
      </c>
      <c r="G21" s="221">
        <v>117.5663</v>
      </c>
      <c r="H21" s="221">
        <v>204.71029999999999</v>
      </c>
      <c r="I21" s="221">
        <v>139.08789999999999</v>
      </c>
      <c r="J21" s="221">
        <v>38.521000000000001</v>
      </c>
      <c r="K21" s="221">
        <v>72.348399999999998</v>
      </c>
      <c r="L21" s="221">
        <v>107.5441</v>
      </c>
      <c r="M21" s="221">
        <v>199.38839999999999</v>
      </c>
      <c r="N21" s="221">
        <v>98.409000000000006</v>
      </c>
      <c r="O21" s="221"/>
      <c r="P21" s="221">
        <v>98.409000000000006</v>
      </c>
    </row>
    <row r="22" spans="1:16" x14ac:dyDescent="0.2">
      <c r="A22" s="209"/>
      <c r="B22" s="220" t="s">
        <v>290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/>
      <c r="P22" s="227">
        <v>0</v>
      </c>
    </row>
    <row r="23" spans="1:16" x14ac:dyDescent="0.2">
      <c r="A23" s="209"/>
      <c r="B23" s="222" t="s">
        <v>285</v>
      </c>
      <c r="C23" s="223">
        <v>89435</v>
      </c>
      <c r="D23" s="223">
        <v>228825</v>
      </c>
      <c r="E23" s="223">
        <v>1464378</v>
      </c>
      <c r="F23" s="223">
        <v>574936</v>
      </c>
      <c r="G23" s="223">
        <v>77085</v>
      </c>
      <c r="H23" s="223">
        <v>57100</v>
      </c>
      <c r="I23" s="223">
        <v>5423</v>
      </c>
      <c r="J23" s="223">
        <v>83000</v>
      </c>
      <c r="K23" s="223">
        <v>850</v>
      </c>
      <c r="L23" s="223">
        <v>483768</v>
      </c>
      <c r="M23" s="223">
        <v>57950</v>
      </c>
      <c r="N23" s="223">
        <v>2581032</v>
      </c>
      <c r="O23" s="223"/>
      <c r="P23" s="223">
        <v>2581032</v>
      </c>
    </row>
    <row r="24" spans="1:16" x14ac:dyDescent="0.2">
      <c r="A24" s="209"/>
      <c r="B24" s="224" t="s">
        <v>286</v>
      </c>
      <c r="C24" s="223">
        <v>72860</v>
      </c>
      <c r="D24" s="223">
        <v>166728</v>
      </c>
      <c r="E24" s="223">
        <v>948523</v>
      </c>
      <c r="F24" s="223">
        <v>368644</v>
      </c>
      <c r="G24" s="223">
        <v>51500</v>
      </c>
      <c r="H24" s="223">
        <v>54200</v>
      </c>
      <c r="I24" s="223">
        <v>5423</v>
      </c>
      <c r="J24" s="223">
        <v>57017</v>
      </c>
      <c r="K24" s="223">
        <v>560</v>
      </c>
      <c r="L24" s="223">
        <v>353528</v>
      </c>
      <c r="M24" s="223">
        <v>54760</v>
      </c>
      <c r="N24" s="223">
        <v>1725455</v>
      </c>
      <c r="O24" s="223"/>
      <c r="P24" s="223">
        <v>1725455</v>
      </c>
    </row>
    <row r="25" spans="1:16" x14ac:dyDescent="0.2">
      <c r="A25" s="209"/>
      <c r="B25" s="224" t="s">
        <v>287</v>
      </c>
      <c r="C25" s="223">
        <v>75070.210000000006</v>
      </c>
      <c r="D25" s="223">
        <v>156381.09</v>
      </c>
      <c r="E25" s="223">
        <v>1010839.52</v>
      </c>
      <c r="F25" s="223">
        <v>386098.36</v>
      </c>
      <c r="G25" s="223">
        <v>49171.25</v>
      </c>
      <c r="H25" s="223">
        <v>51407.28</v>
      </c>
      <c r="I25" s="223">
        <v>4889.74</v>
      </c>
      <c r="J25" s="223">
        <v>24044.46</v>
      </c>
      <c r="K25" s="223">
        <v>661.82</v>
      </c>
      <c r="L25" s="223">
        <v>309556.75</v>
      </c>
      <c r="M25" s="223">
        <v>52069.1</v>
      </c>
      <c r="N25" s="223">
        <v>1758563.73</v>
      </c>
      <c r="O25" s="223"/>
      <c r="P25" s="225">
        <v>1758563.73</v>
      </c>
    </row>
    <row r="26" spans="1:16" x14ac:dyDescent="0.2">
      <c r="A26" s="209"/>
      <c r="B26" s="224" t="s">
        <v>288</v>
      </c>
      <c r="C26" s="221">
        <v>83.938299999999998</v>
      </c>
      <c r="D26" s="221">
        <v>68.340900000000005</v>
      </c>
      <c r="E26" s="221">
        <v>69.028599999999997</v>
      </c>
      <c r="F26" s="221">
        <v>67.155000000000001</v>
      </c>
      <c r="G26" s="221">
        <v>63.788400000000003</v>
      </c>
      <c r="H26" s="221">
        <v>90.030299999999997</v>
      </c>
      <c r="I26" s="221">
        <v>90.166700000000006</v>
      </c>
      <c r="J26" s="221">
        <v>28.969200000000001</v>
      </c>
      <c r="K26" s="221">
        <v>77.861199999999997</v>
      </c>
      <c r="L26" s="221">
        <v>63.988700000000001</v>
      </c>
      <c r="M26" s="221">
        <v>89.851799999999997</v>
      </c>
      <c r="N26" s="221">
        <v>68.134100000000004</v>
      </c>
      <c r="O26" s="221"/>
      <c r="P26" s="221">
        <v>68.134100000000004</v>
      </c>
    </row>
    <row r="27" spans="1:16" x14ac:dyDescent="0.2">
      <c r="A27" s="209"/>
      <c r="B27" s="226" t="s">
        <v>289</v>
      </c>
      <c r="C27" s="221">
        <v>103.0335</v>
      </c>
      <c r="D27" s="221">
        <v>93.7941</v>
      </c>
      <c r="E27" s="221">
        <v>106.5698</v>
      </c>
      <c r="F27" s="221">
        <v>104.7347</v>
      </c>
      <c r="G27" s="221">
        <v>95.478200000000001</v>
      </c>
      <c r="H27" s="221">
        <v>94.847399999999993</v>
      </c>
      <c r="I27" s="221">
        <v>90.166700000000006</v>
      </c>
      <c r="J27" s="221">
        <v>42.170699999999997</v>
      </c>
      <c r="K27" s="221">
        <v>118.18210000000001</v>
      </c>
      <c r="L27" s="221">
        <v>87.562200000000004</v>
      </c>
      <c r="M27" s="221">
        <v>95.085999999999999</v>
      </c>
      <c r="N27" s="221">
        <v>101.9188</v>
      </c>
      <c r="O27" s="221"/>
      <c r="P27" s="221">
        <v>101.9188</v>
      </c>
    </row>
    <row r="28" spans="1:16" x14ac:dyDescent="0.2">
      <c r="A28" s="209"/>
      <c r="B28" s="220" t="s">
        <v>291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227">
        <v>0</v>
      </c>
      <c r="L28" s="227">
        <v>0</v>
      </c>
      <c r="M28" s="227">
        <v>0</v>
      </c>
      <c r="N28" s="227">
        <v>0</v>
      </c>
      <c r="O28" s="227"/>
      <c r="P28" s="227">
        <v>0</v>
      </c>
    </row>
    <row r="29" spans="1:16" x14ac:dyDescent="0.2">
      <c r="A29" s="209"/>
      <c r="B29" s="222" t="s">
        <v>285</v>
      </c>
      <c r="C29" s="223">
        <v>67700</v>
      </c>
      <c r="D29" s="223">
        <v>127502</v>
      </c>
      <c r="E29" s="223">
        <v>653082</v>
      </c>
      <c r="F29" s="223">
        <v>251950</v>
      </c>
      <c r="G29" s="223">
        <v>37399</v>
      </c>
      <c r="H29" s="223">
        <v>13842</v>
      </c>
      <c r="I29" s="223">
        <v>6669</v>
      </c>
      <c r="J29" s="223">
        <v>34100</v>
      </c>
      <c r="K29" s="223">
        <v>650</v>
      </c>
      <c r="L29" s="223">
        <v>273370</v>
      </c>
      <c r="M29" s="223">
        <v>14492</v>
      </c>
      <c r="N29" s="223">
        <v>1192894</v>
      </c>
      <c r="O29" s="223"/>
      <c r="P29" s="223">
        <v>1192894</v>
      </c>
    </row>
    <row r="30" spans="1:16" x14ac:dyDescent="0.2">
      <c r="A30" s="209"/>
      <c r="B30" s="224" t="s">
        <v>286</v>
      </c>
      <c r="C30" s="223">
        <v>42443.6</v>
      </c>
      <c r="D30" s="223">
        <v>91109</v>
      </c>
      <c r="E30" s="223">
        <v>441877</v>
      </c>
      <c r="F30" s="223">
        <v>170228</v>
      </c>
      <c r="G30" s="223">
        <v>25559</v>
      </c>
      <c r="H30" s="223">
        <v>12982</v>
      </c>
      <c r="I30" s="223">
        <v>3845</v>
      </c>
      <c r="J30" s="223">
        <v>22620</v>
      </c>
      <c r="K30" s="223">
        <v>432</v>
      </c>
      <c r="L30" s="223">
        <v>185576.6</v>
      </c>
      <c r="M30" s="223">
        <v>13414</v>
      </c>
      <c r="N30" s="223">
        <v>811095.6</v>
      </c>
      <c r="O30" s="223"/>
      <c r="P30" s="223">
        <v>811095.6</v>
      </c>
    </row>
    <row r="31" spans="1:16" x14ac:dyDescent="0.2">
      <c r="A31" s="209"/>
      <c r="B31" s="224" t="s">
        <v>287</v>
      </c>
      <c r="C31" s="223">
        <v>34271.730000000003</v>
      </c>
      <c r="D31" s="223">
        <v>94077.39</v>
      </c>
      <c r="E31" s="223">
        <v>453698.3</v>
      </c>
      <c r="F31" s="223">
        <v>171644.5</v>
      </c>
      <c r="G31" s="223">
        <v>24950.68</v>
      </c>
      <c r="H31" s="223">
        <v>11067.73</v>
      </c>
      <c r="I31" s="223">
        <v>3807.45</v>
      </c>
      <c r="J31" s="223">
        <v>9013.34</v>
      </c>
      <c r="K31" s="223">
        <v>357.5</v>
      </c>
      <c r="L31" s="223">
        <v>166120.59</v>
      </c>
      <c r="M31" s="223">
        <v>11425.23</v>
      </c>
      <c r="N31" s="223">
        <v>802888.62</v>
      </c>
      <c r="O31" s="223"/>
      <c r="P31" s="225">
        <v>802888.62</v>
      </c>
    </row>
    <row r="32" spans="1:16" x14ac:dyDescent="0.2">
      <c r="A32" s="209"/>
      <c r="B32" s="224" t="s">
        <v>288</v>
      </c>
      <c r="C32" s="221">
        <v>50.622900000000001</v>
      </c>
      <c r="D32" s="221">
        <v>73.784999999999997</v>
      </c>
      <c r="E32" s="221">
        <v>69.470299999999995</v>
      </c>
      <c r="F32" s="221">
        <v>68.126400000000004</v>
      </c>
      <c r="G32" s="221">
        <v>66.714799999999997</v>
      </c>
      <c r="H32" s="221">
        <v>79.957599999999999</v>
      </c>
      <c r="I32" s="221">
        <v>57.091799999999999</v>
      </c>
      <c r="J32" s="221">
        <v>26.432099999999998</v>
      </c>
      <c r="K32" s="221">
        <v>55</v>
      </c>
      <c r="L32" s="221">
        <v>60.767699999999998</v>
      </c>
      <c r="M32" s="221">
        <v>78.838200000000001</v>
      </c>
      <c r="N32" s="221">
        <v>67.305899999999994</v>
      </c>
      <c r="O32" s="221"/>
      <c r="P32" s="221">
        <v>67.305899999999994</v>
      </c>
    </row>
    <row r="33" spans="1:16" x14ac:dyDescent="0.2">
      <c r="A33" s="209"/>
      <c r="B33" s="226" t="s">
        <v>289</v>
      </c>
      <c r="C33" s="221">
        <v>80.746499999999997</v>
      </c>
      <c r="D33" s="221">
        <v>103.2581</v>
      </c>
      <c r="E33" s="221">
        <v>102.6752</v>
      </c>
      <c r="F33" s="221">
        <v>100.8321</v>
      </c>
      <c r="G33" s="221">
        <v>97.619900000000001</v>
      </c>
      <c r="H33" s="221">
        <v>85.254400000000004</v>
      </c>
      <c r="I33" s="221">
        <v>99.023399999999995</v>
      </c>
      <c r="J33" s="221">
        <v>39.846800000000002</v>
      </c>
      <c r="K33" s="221">
        <v>82.754599999999996</v>
      </c>
      <c r="L33" s="221">
        <v>89.515900000000002</v>
      </c>
      <c r="M33" s="221">
        <v>85.173900000000003</v>
      </c>
      <c r="N33" s="221">
        <v>98.988200000000006</v>
      </c>
      <c r="O33" s="221"/>
      <c r="P33" s="221">
        <v>98.988200000000006</v>
      </c>
    </row>
    <row r="34" spans="1:16" x14ac:dyDescent="0.2">
      <c r="A34" s="209"/>
      <c r="B34" s="220" t="s">
        <v>292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27"/>
      <c r="P34" s="227">
        <v>0</v>
      </c>
    </row>
    <row r="35" spans="1:16" x14ac:dyDescent="0.2">
      <c r="A35" s="209"/>
      <c r="B35" s="222" t="s">
        <v>285</v>
      </c>
      <c r="C35" s="223">
        <v>53466</v>
      </c>
      <c r="D35" s="223">
        <v>205519</v>
      </c>
      <c r="E35" s="223">
        <v>777625</v>
      </c>
      <c r="F35" s="223">
        <v>299334</v>
      </c>
      <c r="G35" s="223">
        <v>44950</v>
      </c>
      <c r="H35" s="223">
        <v>14699</v>
      </c>
      <c r="I35" s="223">
        <v>4806</v>
      </c>
      <c r="J35" s="223">
        <v>51195</v>
      </c>
      <c r="K35" s="223"/>
      <c r="L35" s="223">
        <v>359936</v>
      </c>
      <c r="M35" s="223">
        <v>14699</v>
      </c>
      <c r="N35" s="223">
        <v>1451594</v>
      </c>
      <c r="O35" s="223"/>
      <c r="P35" s="223">
        <v>1451594</v>
      </c>
    </row>
    <row r="36" spans="1:16" x14ac:dyDescent="0.2">
      <c r="A36" s="209"/>
      <c r="B36" s="224" t="s">
        <v>286</v>
      </c>
      <c r="C36" s="223">
        <v>39580</v>
      </c>
      <c r="D36" s="223">
        <v>149032</v>
      </c>
      <c r="E36" s="223">
        <v>513678</v>
      </c>
      <c r="F36" s="223">
        <v>197750</v>
      </c>
      <c r="G36" s="223">
        <v>29948</v>
      </c>
      <c r="H36" s="223">
        <v>12815</v>
      </c>
      <c r="I36" s="223">
        <v>4806</v>
      </c>
      <c r="J36" s="223">
        <v>35170</v>
      </c>
      <c r="K36" s="223"/>
      <c r="L36" s="223">
        <v>258536</v>
      </c>
      <c r="M36" s="223">
        <v>12815</v>
      </c>
      <c r="N36" s="223">
        <v>982779</v>
      </c>
      <c r="O36" s="223"/>
      <c r="P36" s="223">
        <v>982779</v>
      </c>
    </row>
    <row r="37" spans="1:16" x14ac:dyDescent="0.2">
      <c r="A37" s="209"/>
      <c r="B37" s="224" t="s">
        <v>287</v>
      </c>
      <c r="C37" s="223">
        <v>34766.18</v>
      </c>
      <c r="D37" s="223">
        <v>145658.17000000001</v>
      </c>
      <c r="E37" s="223">
        <v>517915.08</v>
      </c>
      <c r="F37" s="223">
        <v>199853.54</v>
      </c>
      <c r="G37" s="223">
        <v>28136.36</v>
      </c>
      <c r="H37" s="223">
        <v>8115.37</v>
      </c>
      <c r="I37" s="223">
        <v>4396.8500000000004</v>
      </c>
      <c r="J37" s="223">
        <v>14524.77</v>
      </c>
      <c r="K37" s="223"/>
      <c r="L37" s="223">
        <v>227482.33</v>
      </c>
      <c r="M37" s="223">
        <v>8115.37</v>
      </c>
      <c r="N37" s="223">
        <v>953366.32</v>
      </c>
      <c r="O37" s="223"/>
      <c r="P37" s="225">
        <v>953366.32</v>
      </c>
    </row>
    <row r="38" spans="1:16" x14ac:dyDescent="0.2">
      <c r="A38" s="209"/>
      <c r="B38" s="224" t="s">
        <v>288</v>
      </c>
      <c r="C38" s="221">
        <v>65.024799999999999</v>
      </c>
      <c r="D38" s="221">
        <v>70.8733</v>
      </c>
      <c r="E38" s="221">
        <v>66.602199999999996</v>
      </c>
      <c r="F38" s="221">
        <v>66.766099999999994</v>
      </c>
      <c r="G38" s="221">
        <v>62.594799999999999</v>
      </c>
      <c r="H38" s="221">
        <v>55.2104</v>
      </c>
      <c r="I38" s="221">
        <v>91.486699999999999</v>
      </c>
      <c r="J38" s="221">
        <v>28.371500000000001</v>
      </c>
      <c r="K38" s="221">
        <v>0</v>
      </c>
      <c r="L38" s="221">
        <v>63.200800000000001</v>
      </c>
      <c r="M38" s="221">
        <v>55.2104</v>
      </c>
      <c r="N38" s="221">
        <v>65.677199999999999</v>
      </c>
      <c r="O38" s="221"/>
      <c r="P38" s="221">
        <v>65.677199999999999</v>
      </c>
    </row>
    <row r="39" spans="1:16" x14ac:dyDescent="0.2">
      <c r="A39" s="209"/>
      <c r="B39" s="226" t="s">
        <v>289</v>
      </c>
      <c r="C39" s="221">
        <v>87.837699999999998</v>
      </c>
      <c r="D39" s="221">
        <v>97.736199999999997</v>
      </c>
      <c r="E39" s="221">
        <v>100.8249</v>
      </c>
      <c r="F39" s="221">
        <v>101.0637</v>
      </c>
      <c r="G39" s="221">
        <v>93.950699999999998</v>
      </c>
      <c r="H39" s="221">
        <v>63.327100000000002</v>
      </c>
      <c r="I39" s="221">
        <v>91.486699999999999</v>
      </c>
      <c r="J39" s="221">
        <v>41.298699999999997</v>
      </c>
      <c r="K39" s="221">
        <v>0</v>
      </c>
      <c r="L39" s="221">
        <v>87.988600000000005</v>
      </c>
      <c r="M39" s="221">
        <v>63.327100000000002</v>
      </c>
      <c r="N39" s="221">
        <v>97.007199999999997</v>
      </c>
      <c r="O39" s="221"/>
      <c r="P39" s="221">
        <v>97.007199999999997</v>
      </c>
    </row>
    <row r="40" spans="1:16" x14ac:dyDescent="0.2">
      <c r="A40" s="209"/>
      <c r="B40" s="220" t="s">
        <v>293</v>
      </c>
      <c r="C40" s="227">
        <v>0</v>
      </c>
      <c r="D40" s="227">
        <v>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27">
        <v>0</v>
      </c>
      <c r="O40" s="227"/>
      <c r="P40" s="227">
        <v>0</v>
      </c>
    </row>
    <row r="41" spans="1:16" x14ac:dyDescent="0.2">
      <c r="A41" s="209"/>
      <c r="B41" s="222" t="s">
        <v>285</v>
      </c>
      <c r="C41" s="223">
        <v>28314</v>
      </c>
      <c r="D41" s="223">
        <v>262514</v>
      </c>
      <c r="E41" s="223">
        <v>842572</v>
      </c>
      <c r="F41" s="223">
        <v>328032</v>
      </c>
      <c r="G41" s="223">
        <v>44887</v>
      </c>
      <c r="H41" s="223">
        <v>25543</v>
      </c>
      <c r="I41" s="223">
        <v>715</v>
      </c>
      <c r="J41" s="223">
        <v>46000</v>
      </c>
      <c r="K41" s="223"/>
      <c r="L41" s="223">
        <v>382430</v>
      </c>
      <c r="M41" s="223">
        <v>25543</v>
      </c>
      <c r="N41" s="223">
        <v>1578577</v>
      </c>
      <c r="O41" s="223"/>
      <c r="P41" s="223">
        <v>1578577</v>
      </c>
    </row>
    <row r="42" spans="1:16" x14ac:dyDescent="0.2">
      <c r="A42" s="209"/>
      <c r="B42" s="224" t="s">
        <v>286</v>
      </c>
      <c r="C42" s="223">
        <v>14980</v>
      </c>
      <c r="D42" s="223">
        <v>175286</v>
      </c>
      <c r="E42" s="223">
        <v>561659</v>
      </c>
      <c r="F42" s="223">
        <v>218664</v>
      </c>
      <c r="G42" s="223">
        <v>29920</v>
      </c>
      <c r="H42" s="223">
        <v>23757</v>
      </c>
      <c r="I42" s="223">
        <v>595</v>
      </c>
      <c r="J42" s="223">
        <v>30656</v>
      </c>
      <c r="K42" s="223"/>
      <c r="L42" s="223">
        <v>251437</v>
      </c>
      <c r="M42" s="223">
        <v>23757</v>
      </c>
      <c r="N42" s="223">
        <v>1055517</v>
      </c>
      <c r="O42" s="223"/>
      <c r="P42" s="223">
        <v>1055517</v>
      </c>
    </row>
    <row r="43" spans="1:16" x14ac:dyDescent="0.2">
      <c r="A43" s="209"/>
      <c r="B43" s="224" t="s">
        <v>287</v>
      </c>
      <c r="C43" s="223">
        <v>16078.94</v>
      </c>
      <c r="D43" s="223">
        <v>166988.12</v>
      </c>
      <c r="E43" s="223">
        <v>593319.18999999994</v>
      </c>
      <c r="F43" s="223">
        <v>223250.34</v>
      </c>
      <c r="G43" s="223">
        <v>31786.53</v>
      </c>
      <c r="H43" s="223">
        <v>21019.52</v>
      </c>
      <c r="I43" s="223">
        <v>514.72</v>
      </c>
      <c r="J43" s="223">
        <v>16577.240000000002</v>
      </c>
      <c r="K43" s="223"/>
      <c r="L43" s="223">
        <v>231945.55</v>
      </c>
      <c r="M43" s="223">
        <v>21019.52</v>
      </c>
      <c r="N43" s="223">
        <v>1069534.6000000001</v>
      </c>
      <c r="O43" s="223"/>
      <c r="P43" s="225">
        <v>1069534.6000000001</v>
      </c>
    </row>
    <row r="44" spans="1:16" x14ac:dyDescent="0.2">
      <c r="A44" s="209"/>
      <c r="B44" s="224" t="s">
        <v>288</v>
      </c>
      <c r="C44" s="221">
        <v>56.7879</v>
      </c>
      <c r="D44" s="221">
        <v>63.6111</v>
      </c>
      <c r="E44" s="221">
        <v>70.417599999999993</v>
      </c>
      <c r="F44" s="221">
        <v>68.057500000000005</v>
      </c>
      <c r="G44" s="221">
        <v>70.814599999999999</v>
      </c>
      <c r="H44" s="221">
        <v>82.290700000000001</v>
      </c>
      <c r="I44" s="221">
        <v>71.988799999999998</v>
      </c>
      <c r="J44" s="221">
        <v>36.037500000000001</v>
      </c>
      <c r="K44" s="221">
        <v>0</v>
      </c>
      <c r="L44" s="221">
        <v>60.650500000000001</v>
      </c>
      <c r="M44" s="221">
        <v>82.290700000000001</v>
      </c>
      <c r="N44" s="221">
        <v>67.753100000000003</v>
      </c>
      <c r="O44" s="221"/>
      <c r="P44" s="221">
        <v>67.753100000000003</v>
      </c>
    </row>
    <row r="45" spans="1:16" x14ac:dyDescent="0.2">
      <c r="A45" s="209"/>
      <c r="B45" s="226" t="s">
        <v>289</v>
      </c>
      <c r="C45" s="221">
        <v>107.336</v>
      </c>
      <c r="D45" s="221">
        <v>95.266099999999994</v>
      </c>
      <c r="E45" s="221">
        <v>105.6369</v>
      </c>
      <c r="F45" s="221">
        <v>102.09739999999999</v>
      </c>
      <c r="G45" s="221">
        <v>106.2384</v>
      </c>
      <c r="H45" s="221">
        <v>88.477199999999996</v>
      </c>
      <c r="I45" s="221">
        <v>86.507599999999996</v>
      </c>
      <c r="J45" s="221">
        <v>54.075000000000003</v>
      </c>
      <c r="K45" s="221">
        <v>0</v>
      </c>
      <c r="L45" s="221">
        <v>92.248000000000005</v>
      </c>
      <c r="M45" s="221">
        <v>88.477199999999996</v>
      </c>
      <c r="N45" s="221">
        <v>101.328</v>
      </c>
      <c r="O45" s="221"/>
      <c r="P45" s="221">
        <v>101.328</v>
      </c>
    </row>
    <row r="46" spans="1:16" x14ac:dyDescent="0.2">
      <c r="A46" s="209"/>
      <c r="B46" s="220" t="s">
        <v>294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/>
      <c r="P46" s="227">
        <v>0</v>
      </c>
    </row>
    <row r="47" spans="1:16" x14ac:dyDescent="0.2">
      <c r="A47" s="209"/>
      <c r="B47" s="222" t="s">
        <v>285</v>
      </c>
      <c r="C47" s="223">
        <v>92922</v>
      </c>
      <c r="D47" s="223">
        <v>213717</v>
      </c>
      <c r="E47" s="223">
        <v>1191433</v>
      </c>
      <c r="F47" s="223">
        <v>460287</v>
      </c>
      <c r="G47" s="223">
        <v>66386</v>
      </c>
      <c r="H47" s="223">
        <v>26334</v>
      </c>
      <c r="I47" s="223">
        <v>6585</v>
      </c>
      <c r="J47" s="223">
        <v>60600</v>
      </c>
      <c r="K47" s="223"/>
      <c r="L47" s="223">
        <v>440210</v>
      </c>
      <c r="M47" s="223">
        <v>26334</v>
      </c>
      <c r="N47" s="223">
        <v>2118264</v>
      </c>
      <c r="O47" s="223"/>
      <c r="P47" s="223">
        <v>2118264</v>
      </c>
    </row>
    <row r="48" spans="1:16" x14ac:dyDescent="0.2">
      <c r="A48" s="209"/>
      <c r="B48" s="224" t="s">
        <v>286</v>
      </c>
      <c r="C48" s="223">
        <v>65122</v>
      </c>
      <c r="D48" s="223">
        <v>138453</v>
      </c>
      <c r="E48" s="223">
        <v>815275</v>
      </c>
      <c r="F48" s="223">
        <v>316048</v>
      </c>
      <c r="G48" s="223">
        <v>43529</v>
      </c>
      <c r="H48" s="223">
        <v>17139</v>
      </c>
      <c r="I48" s="223">
        <v>4914</v>
      </c>
      <c r="J48" s="223">
        <v>39183</v>
      </c>
      <c r="K48" s="223"/>
      <c r="L48" s="223">
        <v>291201</v>
      </c>
      <c r="M48" s="223">
        <v>17139</v>
      </c>
      <c r="N48" s="223">
        <v>1439663</v>
      </c>
      <c r="O48" s="223"/>
      <c r="P48" s="223">
        <v>1439663</v>
      </c>
    </row>
    <row r="49" spans="1:16" x14ac:dyDescent="0.2">
      <c r="A49" s="209"/>
      <c r="B49" s="224" t="s">
        <v>287</v>
      </c>
      <c r="C49" s="223">
        <v>62738.7</v>
      </c>
      <c r="D49" s="223">
        <v>123080.3</v>
      </c>
      <c r="E49" s="223">
        <v>827096.04</v>
      </c>
      <c r="F49" s="223">
        <v>313749.76000000001</v>
      </c>
      <c r="G49" s="223">
        <v>40961.74</v>
      </c>
      <c r="H49" s="223">
        <v>16753.849999999999</v>
      </c>
      <c r="I49" s="223">
        <v>2997.94</v>
      </c>
      <c r="J49" s="223">
        <v>15429.18</v>
      </c>
      <c r="K49" s="223"/>
      <c r="L49" s="223">
        <v>245207.86</v>
      </c>
      <c r="M49" s="223">
        <v>16753.849999999999</v>
      </c>
      <c r="N49" s="223">
        <v>1402807.51</v>
      </c>
      <c r="O49" s="223"/>
      <c r="P49" s="225">
        <v>1402807.51</v>
      </c>
    </row>
    <row r="50" spans="1:16" x14ac:dyDescent="0.2">
      <c r="A50" s="209"/>
      <c r="B50" s="224" t="s">
        <v>288</v>
      </c>
      <c r="C50" s="221">
        <v>67.517600000000002</v>
      </c>
      <c r="D50" s="221">
        <v>57.590299999999999</v>
      </c>
      <c r="E50" s="221">
        <v>69.420299999999997</v>
      </c>
      <c r="F50" s="221">
        <v>68.163899999999998</v>
      </c>
      <c r="G50" s="221">
        <v>61.702399999999997</v>
      </c>
      <c r="H50" s="221">
        <v>63.620600000000003</v>
      </c>
      <c r="I50" s="221">
        <v>45.526800000000001</v>
      </c>
      <c r="J50" s="221">
        <v>25.460699999999999</v>
      </c>
      <c r="K50" s="221">
        <v>0</v>
      </c>
      <c r="L50" s="221">
        <v>55.702500000000001</v>
      </c>
      <c r="M50" s="221">
        <v>63.620600000000003</v>
      </c>
      <c r="N50" s="221">
        <v>66.224400000000003</v>
      </c>
      <c r="O50" s="221"/>
      <c r="P50" s="221">
        <v>66.224400000000003</v>
      </c>
    </row>
    <row r="51" spans="1:16" x14ac:dyDescent="0.2">
      <c r="A51" s="209"/>
      <c r="B51" s="226" t="s">
        <v>289</v>
      </c>
      <c r="C51" s="221">
        <v>96.340299999999999</v>
      </c>
      <c r="D51" s="221">
        <v>88.896799999999999</v>
      </c>
      <c r="E51" s="221">
        <v>101.4499</v>
      </c>
      <c r="F51" s="221">
        <v>99.272800000000004</v>
      </c>
      <c r="G51" s="221">
        <v>94.102199999999996</v>
      </c>
      <c r="H51" s="221">
        <v>97.752799999999993</v>
      </c>
      <c r="I51" s="221">
        <v>61.008099999999999</v>
      </c>
      <c r="J51" s="221">
        <v>39.377200000000002</v>
      </c>
      <c r="K51" s="221">
        <v>0</v>
      </c>
      <c r="L51" s="221">
        <v>84.205699999999993</v>
      </c>
      <c r="M51" s="221">
        <v>97.752799999999993</v>
      </c>
      <c r="N51" s="221">
        <v>97.44</v>
      </c>
      <c r="O51" s="221"/>
      <c r="P51" s="221">
        <v>97.44</v>
      </c>
    </row>
    <row r="52" spans="1:16" x14ac:dyDescent="0.2">
      <c r="A52" s="209"/>
      <c r="B52" s="220" t="s">
        <v>295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  <c r="H52" s="227">
        <v>0</v>
      </c>
      <c r="I52" s="227">
        <v>0</v>
      </c>
      <c r="J52" s="227">
        <v>0</v>
      </c>
      <c r="K52" s="227">
        <v>0</v>
      </c>
      <c r="L52" s="227">
        <v>0</v>
      </c>
      <c r="M52" s="227">
        <v>0</v>
      </c>
      <c r="N52" s="227">
        <v>0</v>
      </c>
      <c r="O52" s="227"/>
      <c r="P52" s="227">
        <v>0</v>
      </c>
    </row>
    <row r="53" spans="1:16" x14ac:dyDescent="0.2">
      <c r="A53" s="209"/>
      <c r="B53" s="222" t="s">
        <v>285</v>
      </c>
      <c r="C53" s="223">
        <v>80162</v>
      </c>
      <c r="D53" s="223">
        <v>153683</v>
      </c>
      <c r="E53" s="223">
        <v>1078386</v>
      </c>
      <c r="F53" s="223">
        <v>414003</v>
      </c>
      <c r="G53" s="223">
        <v>58734</v>
      </c>
      <c r="H53" s="223">
        <v>16837</v>
      </c>
      <c r="I53" s="223">
        <v>23950</v>
      </c>
      <c r="J53" s="223">
        <v>60090</v>
      </c>
      <c r="K53" s="223">
        <v>900</v>
      </c>
      <c r="L53" s="223">
        <v>376619</v>
      </c>
      <c r="M53" s="223">
        <v>17737</v>
      </c>
      <c r="N53" s="223">
        <v>1886745</v>
      </c>
      <c r="O53" s="223"/>
      <c r="P53" s="223">
        <v>1886745</v>
      </c>
    </row>
    <row r="54" spans="1:16" x14ac:dyDescent="0.2">
      <c r="A54" s="209"/>
      <c r="B54" s="224" t="s">
        <v>286</v>
      </c>
      <c r="C54" s="223">
        <v>52402</v>
      </c>
      <c r="D54" s="223">
        <v>107477</v>
      </c>
      <c r="E54" s="223">
        <v>715771</v>
      </c>
      <c r="F54" s="223">
        <v>274711</v>
      </c>
      <c r="G54" s="223">
        <v>38494</v>
      </c>
      <c r="H54" s="223">
        <v>14837</v>
      </c>
      <c r="I54" s="223">
        <v>15560</v>
      </c>
      <c r="J54" s="223">
        <v>38247</v>
      </c>
      <c r="K54" s="223">
        <v>600</v>
      </c>
      <c r="L54" s="223">
        <v>252180</v>
      </c>
      <c r="M54" s="223">
        <v>15437</v>
      </c>
      <c r="N54" s="223">
        <v>1258099</v>
      </c>
      <c r="O54" s="223"/>
      <c r="P54" s="223">
        <v>1258099</v>
      </c>
    </row>
    <row r="55" spans="1:16" x14ac:dyDescent="0.2">
      <c r="A55" s="209"/>
      <c r="B55" s="224" t="s">
        <v>287</v>
      </c>
      <c r="C55" s="223">
        <v>44589.16</v>
      </c>
      <c r="D55" s="223">
        <v>98712.15</v>
      </c>
      <c r="E55" s="223">
        <v>693225.99</v>
      </c>
      <c r="F55" s="223">
        <v>263332.27</v>
      </c>
      <c r="G55" s="223">
        <v>33929.870000000003</v>
      </c>
      <c r="H55" s="223">
        <v>9931.69</v>
      </c>
      <c r="I55" s="223">
        <v>5128.43</v>
      </c>
      <c r="J55" s="223">
        <v>18469.259999999998</v>
      </c>
      <c r="K55" s="223">
        <v>457.02</v>
      </c>
      <c r="L55" s="223">
        <v>200828.87</v>
      </c>
      <c r="M55" s="223">
        <v>10388.709999999999</v>
      </c>
      <c r="N55" s="223">
        <v>1167775.8400000001</v>
      </c>
      <c r="O55" s="223"/>
      <c r="P55" s="225">
        <v>1167775.8400000001</v>
      </c>
    </row>
    <row r="56" spans="1:16" x14ac:dyDescent="0.2">
      <c r="A56" s="209"/>
      <c r="B56" s="224" t="s">
        <v>288</v>
      </c>
      <c r="C56" s="221">
        <v>55.623800000000003</v>
      </c>
      <c r="D56" s="221">
        <v>64.230999999999995</v>
      </c>
      <c r="E56" s="221">
        <v>64.283699999999996</v>
      </c>
      <c r="F56" s="221">
        <v>63.606400000000001</v>
      </c>
      <c r="G56" s="221">
        <v>57.768700000000003</v>
      </c>
      <c r="H56" s="221">
        <v>58.987299999999998</v>
      </c>
      <c r="I56" s="221">
        <v>21.4131</v>
      </c>
      <c r="J56" s="221">
        <v>30.736000000000001</v>
      </c>
      <c r="K56" s="221">
        <v>50.78</v>
      </c>
      <c r="L56" s="221">
        <v>53.324100000000001</v>
      </c>
      <c r="M56" s="221">
        <v>58.570799999999998</v>
      </c>
      <c r="N56" s="221">
        <v>61.893700000000003</v>
      </c>
      <c r="O56" s="221"/>
      <c r="P56" s="221">
        <v>61.893700000000003</v>
      </c>
    </row>
    <row r="57" spans="1:16" x14ac:dyDescent="0.2">
      <c r="A57" s="209"/>
      <c r="B57" s="226" t="s">
        <v>289</v>
      </c>
      <c r="C57" s="221">
        <v>85.090599999999995</v>
      </c>
      <c r="D57" s="221">
        <v>91.844899999999996</v>
      </c>
      <c r="E57" s="221">
        <v>96.850200000000001</v>
      </c>
      <c r="F57" s="221">
        <v>95.857900000000001</v>
      </c>
      <c r="G57" s="221">
        <v>88.143299999999996</v>
      </c>
      <c r="H57" s="221">
        <v>66.938699999999997</v>
      </c>
      <c r="I57" s="221">
        <v>32.959099999999999</v>
      </c>
      <c r="J57" s="221">
        <v>48.289400000000001</v>
      </c>
      <c r="K57" s="221">
        <v>76.17</v>
      </c>
      <c r="L57" s="221">
        <v>79.637100000000004</v>
      </c>
      <c r="M57" s="221">
        <v>67.297499999999999</v>
      </c>
      <c r="N57" s="221">
        <v>92.820700000000002</v>
      </c>
      <c r="O57" s="221"/>
      <c r="P57" s="221">
        <v>92.820700000000002</v>
      </c>
    </row>
    <row r="58" spans="1:16" x14ac:dyDescent="0.2">
      <c r="A58" s="209"/>
      <c r="B58" s="220" t="s">
        <v>296</v>
      </c>
      <c r="C58" s="227">
        <v>0</v>
      </c>
      <c r="D58" s="227">
        <v>0</v>
      </c>
      <c r="E58" s="227">
        <v>0</v>
      </c>
      <c r="F58" s="227">
        <v>0</v>
      </c>
      <c r="G58" s="227">
        <v>0</v>
      </c>
      <c r="H58" s="227">
        <v>0</v>
      </c>
      <c r="I58" s="227">
        <v>0</v>
      </c>
      <c r="J58" s="227">
        <v>0</v>
      </c>
      <c r="K58" s="227"/>
      <c r="L58" s="227">
        <v>0</v>
      </c>
      <c r="M58" s="227">
        <v>0</v>
      </c>
      <c r="N58" s="227">
        <v>0</v>
      </c>
      <c r="O58" s="227"/>
      <c r="P58" s="227">
        <v>0</v>
      </c>
    </row>
    <row r="59" spans="1:16" x14ac:dyDescent="0.2">
      <c r="A59" s="209"/>
      <c r="B59" s="222" t="s">
        <v>285</v>
      </c>
      <c r="C59" s="223">
        <v>28742</v>
      </c>
      <c r="D59" s="223">
        <v>298775</v>
      </c>
      <c r="E59" s="223">
        <v>957116</v>
      </c>
      <c r="F59" s="223">
        <v>376137</v>
      </c>
      <c r="G59" s="223">
        <v>55967</v>
      </c>
      <c r="H59" s="223">
        <v>38122</v>
      </c>
      <c r="I59" s="223">
        <v>10324</v>
      </c>
      <c r="J59" s="223">
        <v>78882</v>
      </c>
      <c r="K59" s="223"/>
      <c r="L59" s="223">
        <v>472690</v>
      </c>
      <c r="M59" s="223">
        <v>38122</v>
      </c>
      <c r="N59" s="223">
        <v>1844065</v>
      </c>
      <c r="O59" s="223"/>
      <c r="P59" s="223">
        <v>1844065</v>
      </c>
    </row>
    <row r="60" spans="1:16" x14ac:dyDescent="0.2">
      <c r="A60" s="209"/>
      <c r="B60" s="224" t="s">
        <v>286</v>
      </c>
      <c r="C60" s="223">
        <v>16043</v>
      </c>
      <c r="D60" s="223">
        <v>234778</v>
      </c>
      <c r="E60" s="223">
        <v>579006</v>
      </c>
      <c r="F60" s="223">
        <v>256721</v>
      </c>
      <c r="G60" s="223">
        <v>36193</v>
      </c>
      <c r="H60" s="223">
        <v>36311</v>
      </c>
      <c r="I60" s="223">
        <v>6172</v>
      </c>
      <c r="J60" s="223">
        <v>50095</v>
      </c>
      <c r="K60" s="223"/>
      <c r="L60" s="223">
        <v>343281</v>
      </c>
      <c r="M60" s="223">
        <v>36311</v>
      </c>
      <c r="N60" s="223">
        <v>1215319</v>
      </c>
      <c r="O60" s="223"/>
      <c r="P60" s="223">
        <v>1215319</v>
      </c>
    </row>
    <row r="61" spans="1:16" x14ac:dyDescent="0.2">
      <c r="A61" s="209"/>
      <c r="B61" s="224" t="s">
        <v>287</v>
      </c>
      <c r="C61" s="223">
        <v>13402.27</v>
      </c>
      <c r="D61" s="223">
        <v>242565.78</v>
      </c>
      <c r="E61" s="223">
        <v>636470.56999999995</v>
      </c>
      <c r="F61" s="223">
        <v>240083.14</v>
      </c>
      <c r="G61" s="223">
        <v>30858.65</v>
      </c>
      <c r="H61" s="223">
        <v>21297.4</v>
      </c>
      <c r="I61" s="223">
        <v>5099.6000000000004</v>
      </c>
      <c r="J61" s="223">
        <v>14487.57</v>
      </c>
      <c r="K61" s="223"/>
      <c r="L61" s="223">
        <v>306413.87</v>
      </c>
      <c r="M61" s="223">
        <v>21297.4</v>
      </c>
      <c r="N61" s="223">
        <v>1204264.98</v>
      </c>
      <c r="O61" s="223"/>
      <c r="P61" s="225">
        <v>1204264.98</v>
      </c>
    </row>
    <row r="62" spans="1:16" x14ac:dyDescent="0.2">
      <c r="A62" s="209"/>
      <c r="B62" s="224" t="s">
        <v>288</v>
      </c>
      <c r="C62" s="221">
        <v>46.629600000000003</v>
      </c>
      <c r="D62" s="221">
        <v>81.186800000000005</v>
      </c>
      <c r="E62" s="221">
        <v>66.498800000000003</v>
      </c>
      <c r="F62" s="221">
        <v>63.828600000000002</v>
      </c>
      <c r="G62" s="221">
        <v>55.1372</v>
      </c>
      <c r="H62" s="221">
        <v>55.866399999999999</v>
      </c>
      <c r="I62" s="221">
        <v>49.395600000000002</v>
      </c>
      <c r="J62" s="221">
        <v>18.366099999999999</v>
      </c>
      <c r="K62" s="221"/>
      <c r="L62" s="221">
        <v>64.823400000000007</v>
      </c>
      <c r="M62" s="221">
        <v>55.866399999999999</v>
      </c>
      <c r="N62" s="221">
        <v>65.304900000000004</v>
      </c>
      <c r="O62" s="221"/>
      <c r="P62" s="221">
        <v>65.304900000000004</v>
      </c>
    </row>
    <row r="63" spans="1:16" x14ac:dyDescent="0.2">
      <c r="A63" s="209"/>
      <c r="B63" s="226" t="s">
        <v>289</v>
      </c>
      <c r="C63" s="221">
        <v>83.539699999999996</v>
      </c>
      <c r="D63" s="221">
        <v>103.3171</v>
      </c>
      <c r="E63" s="221">
        <v>109.9247</v>
      </c>
      <c r="F63" s="221">
        <v>93.519099999999995</v>
      </c>
      <c r="G63" s="221">
        <v>85.261399999999995</v>
      </c>
      <c r="H63" s="221">
        <v>58.652700000000003</v>
      </c>
      <c r="I63" s="221">
        <v>82.624799999999993</v>
      </c>
      <c r="J63" s="221">
        <v>28.920200000000001</v>
      </c>
      <c r="K63" s="221">
        <v>0</v>
      </c>
      <c r="L63" s="221">
        <v>89.260400000000004</v>
      </c>
      <c r="M63" s="221">
        <v>58.652700000000003</v>
      </c>
      <c r="N63" s="221">
        <v>99.090400000000002</v>
      </c>
      <c r="O63" s="221"/>
      <c r="P63" s="221">
        <v>99.090400000000002</v>
      </c>
    </row>
    <row r="64" spans="1:16" x14ac:dyDescent="0.2">
      <c r="A64" s="209"/>
      <c r="B64" s="220" t="s">
        <v>297</v>
      </c>
      <c r="C64" s="227">
        <v>0</v>
      </c>
      <c r="D64" s="227">
        <v>0</v>
      </c>
      <c r="E64" s="227">
        <v>0</v>
      </c>
      <c r="F64" s="227">
        <v>0</v>
      </c>
      <c r="G64" s="227">
        <v>0</v>
      </c>
      <c r="H64" s="227">
        <v>0</v>
      </c>
      <c r="I64" s="227">
        <v>0</v>
      </c>
      <c r="J64" s="227">
        <v>0</v>
      </c>
      <c r="K64" s="227">
        <v>0</v>
      </c>
      <c r="L64" s="227">
        <v>0</v>
      </c>
      <c r="M64" s="227">
        <v>0</v>
      </c>
      <c r="N64" s="227">
        <v>0</v>
      </c>
      <c r="O64" s="227"/>
      <c r="P64" s="227">
        <v>0</v>
      </c>
    </row>
    <row r="65" spans="1:16" x14ac:dyDescent="0.2">
      <c r="A65" s="209"/>
      <c r="B65" s="222" t="s">
        <v>285</v>
      </c>
      <c r="C65" s="223">
        <v>96338</v>
      </c>
      <c r="D65" s="223">
        <v>162455</v>
      </c>
      <c r="E65" s="223">
        <v>1265552</v>
      </c>
      <c r="F65" s="223">
        <v>493246</v>
      </c>
      <c r="G65" s="223">
        <v>72802</v>
      </c>
      <c r="H65" s="223">
        <v>39710</v>
      </c>
      <c r="I65" s="223">
        <v>2653</v>
      </c>
      <c r="J65" s="223">
        <v>58330</v>
      </c>
      <c r="K65" s="223">
        <v>950</v>
      </c>
      <c r="L65" s="223">
        <v>392578</v>
      </c>
      <c r="M65" s="223">
        <v>40660</v>
      </c>
      <c r="N65" s="223">
        <v>2192036</v>
      </c>
      <c r="O65" s="223"/>
      <c r="P65" s="223">
        <v>2192036</v>
      </c>
    </row>
    <row r="66" spans="1:16" x14ac:dyDescent="0.2">
      <c r="A66" s="209"/>
      <c r="B66" s="224" t="s">
        <v>286</v>
      </c>
      <c r="C66" s="223">
        <v>82581</v>
      </c>
      <c r="D66" s="223">
        <v>140487</v>
      </c>
      <c r="E66" s="223">
        <v>839878</v>
      </c>
      <c r="F66" s="223">
        <v>335834</v>
      </c>
      <c r="G66" s="223">
        <v>48750</v>
      </c>
      <c r="H66" s="223">
        <v>37410</v>
      </c>
      <c r="I66" s="223">
        <v>1848</v>
      </c>
      <c r="J66" s="223">
        <v>38890</v>
      </c>
      <c r="K66" s="223">
        <v>635</v>
      </c>
      <c r="L66" s="223">
        <v>312556</v>
      </c>
      <c r="M66" s="223">
        <v>38045</v>
      </c>
      <c r="N66" s="223">
        <v>1526313</v>
      </c>
      <c r="O66" s="223"/>
      <c r="P66" s="223">
        <v>1526313</v>
      </c>
    </row>
    <row r="67" spans="1:16" x14ac:dyDescent="0.2">
      <c r="A67" s="209"/>
      <c r="B67" s="224" t="s">
        <v>287</v>
      </c>
      <c r="C67" s="223">
        <v>48914.25</v>
      </c>
      <c r="D67" s="223">
        <v>103081.8</v>
      </c>
      <c r="E67" s="223">
        <v>873500.83</v>
      </c>
      <c r="F67" s="223">
        <v>330195.02</v>
      </c>
      <c r="G67" s="223">
        <v>43600.78</v>
      </c>
      <c r="H67" s="223">
        <v>28975.14</v>
      </c>
      <c r="I67" s="223">
        <v>2129.34</v>
      </c>
      <c r="J67" s="223">
        <v>17746.32</v>
      </c>
      <c r="K67" s="223">
        <v>645.46</v>
      </c>
      <c r="L67" s="223">
        <v>215472.49</v>
      </c>
      <c r="M67" s="223">
        <v>29620.6</v>
      </c>
      <c r="N67" s="223">
        <v>1448788.94</v>
      </c>
      <c r="O67" s="223"/>
      <c r="P67" s="225">
        <v>1448788.94</v>
      </c>
    </row>
    <row r="68" spans="1:16" x14ac:dyDescent="0.2">
      <c r="A68" s="209"/>
      <c r="B68" s="224" t="s">
        <v>288</v>
      </c>
      <c r="C68" s="221">
        <v>50.773600000000002</v>
      </c>
      <c r="D68" s="221">
        <v>63.452500000000001</v>
      </c>
      <c r="E68" s="221">
        <v>69.021299999999997</v>
      </c>
      <c r="F68" s="221">
        <v>66.943299999999994</v>
      </c>
      <c r="G68" s="221">
        <v>59.889499999999998</v>
      </c>
      <c r="H68" s="221">
        <v>72.966899999999995</v>
      </c>
      <c r="I68" s="221">
        <v>80.261600000000001</v>
      </c>
      <c r="J68" s="221">
        <v>30.423999999999999</v>
      </c>
      <c r="K68" s="221">
        <v>67.943200000000004</v>
      </c>
      <c r="L68" s="221">
        <v>54.886499999999998</v>
      </c>
      <c r="M68" s="221">
        <v>72.849500000000006</v>
      </c>
      <c r="N68" s="221">
        <v>66.093299999999999</v>
      </c>
      <c r="O68" s="221"/>
      <c r="P68" s="221">
        <v>66.093299999999999</v>
      </c>
    </row>
    <row r="69" spans="1:16" x14ac:dyDescent="0.2">
      <c r="A69" s="209"/>
      <c r="B69" s="226" t="s">
        <v>289</v>
      </c>
      <c r="C69" s="221">
        <v>59.2318</v>
      </c>
      <c r="D69" s="221">
        <v>73.374600000000001</v>
      </c>
      <c r="E69" s="221">
        <v>104.0033</v>
      </c>
      <c r="F69" s="221">
        <v>98.320899999999995</v>
      </c>
      <c r="G69" s="221">
        <v>89.4375</v>
      </c>
      <c r="H69" s="221">
        <v>77.4529</v>
      </c>
      <c r="I69" s="221">
        <v>115.224</v>
      </c>
      <c r="J69" s="221">
        <v>45.632100000000001</v>
      </c>
      <c r="K69" s="221">
        <v>101.6472</v>
      </c>
      <c r="L69" s="221">
        <v>68.938800000000001</v>
      </c>
      <c r="M69" s="221">
        <v>77.856700000000004</v>
      </c>
      <c r="N69" s="221">
        <v>94.9208</v>
      </c>
      <c r="O69" s="221"/>
      <c r="P69" s="221">
        <v>94.9208</v>
      </c>
    </row>
    <row r="70" spans="1:16" x14ac:dyDescent="0.2">
      <c r="A70" s="209"/>
      <c r="B70" s="220" t="s">
        <v>298</v>
      </c>
      <c r="C70" s="227">
        <v>0</v>
      </c>
      <c r="D70" s="227">
        <v>0</v>
      </c>
      <c r="E70" s="227">
        <v>0</v>
      </c>
      <c r="F70" s="227">
        <v>0</v>
      </c>
      <c r="G70" s="227">
        <v>0</v>
      </c>
      <c r="H70" s="227">
        <v>0</v>
      </c>
      <c r="I70" s="227">
        <v>0</v>
      </c>
      <c r="J70" s="227">
        <v>0</v>
      </c>
      <c r="K70" s="227">
        <v>0</v>
      </c>
      <c r="L70" s="227">
        <v>0</v>
      </c>
      <c r="M70" s="227">
        <v>0</v>
      </c>
      <c r="N70" s="227">
        <v>0</v>
      </c>
      <c r="O70" s="227"/>
      <c r="P70" s="227">
        <v>0</v>
      </c>
    </row>
    <row r="71" spans="1:16" x14ac:dyDescent="0.2">
      <c r="A71" s="209"/>
      <c r="B71" s="222" t="s">
        <v>285</v>
      </c>
      <c r="C71" s="223">
        <v>47890</v>
      </c>
      <c r="D71" s="223">
        <v>115059</v>
      </c>
      <c r="E71" s="223">
        <v>639896</v>
      </c>
      <c r="F71" s="223">
        <v>251073</v>
      </c>
      <c r="G71" s="223">
        <v>36768</v>
      </c>
      <c r="H71" s="223">
        <v>24616</v>
      </c>
      <c r="I71" s="223">
        <v>2230</v>
      </c>
      <c r="J71" s="223">
        <v>25500</v>
      </c>
      <c r="K71" s="223"/>
      <c r="L71" s="223">
        <v>227447</v>
      </c>
      <c r="M71" s="223">
        <v>24616</v>
      </c>
      <c r="N71" s="223">
        <v>1143032</v>
      </c>
      <c r="O71" s="223"/>
      <c r="P71" s="223">
        <v>1143032</v>
      </c>
    </row>
    <row r="72" spans="1:16" x14ac:dyDescent="0.2">
      <c r="A72" s="209"/>
      <c r="B72" s="224" t="s">
        <v>286</v>
      </c>
      <c r="C72" s="223">
        <v>29523</v>
      </c>
      <c r="D72" s="223">
        <v>71516</v>
      </c>
      <c r="E72" s="223">
        <v>419800</v>
      </c>
      <c r="F72" s="223">
        <v>166510</v>
      </c>
      <c r="G72" s="223">
        <v>22804</v>
      </c>
      <c r="H72" s="223">
        <v>23281</v>
      </c>
      <c r="I72" s="223">
        <v>1270</v>
      </c>
      <c r="J72" s="223">
        <v>15593</v>
      </c>
      <c r="K72" s="223"/>
      <c r="L72" s="223">
        <v>140706</v>
      </c>
      <c r="M72" s="223">
        <v>23281</v>
      </c>
      <c r="N72" s="223">
        <v>750297</v>
      </c>
      <c r="O72" s="223"/>
      <c r="P72" s="223">
        <v>750297</v>
      </c>
    </row>
    <row r="73" spans="1:16" x14ac:dyDescent="0.2">
      <c r="A73" s="209"/>
      <c r="B73" s="224" t="s">
        <v>287</v>
      </c>
      <c r="C73" s="223">
        <v>38398.68</v>
      </c>
      <c r="D73" s="223">
        <v>67706.06</v>
      </c>
      <c r="E73" s="223">
        <v>441345.16</v>
      </c>
      <c r="F73" s="223">
        <v>166152.59</v>
      </c>
      <c r="G73" s="223">
        <v>23285.83</v>
      </c>
      <c r="H73" s="223">
        <v>20823.77</v>
      </c>
      <c r="I73" s="223">
        <v>557.16</v>
      </c>
      <c r="J73" s="223">
        <v>4960.6899999999996</v>
      </c>
      <c r="K73" s="223"/>
      <c r="L73" s="223">
        <v>134908.42000000001</v>
      </c>
      <c r="M73" s="223">
        <v>20823.77</v>
      </c>
      <c r="N73" s="223">
        <v>763229.94</v>
      </c>
      <c r="O73" s="223"/>
      <c r="P73" s="225">
        <v>763229.94</v>
      </c>
    </row>
    <row r="74" spans="1:16" x14ac:dyDescent="0.2">
      <c r="A74" s="209"/>
      <c r="B74" s="224" t="s">
        <v>288</v>
      </c>
      <c r="C74" s="221">
        <v>80.180999999999997</v>
      </c>
      <c r="D74" s="221">
        <v>58.8446</v>
      </c>
      <c r="E74" s="221">
        <v>68.971400000000003</v>
      </c>
      <c r="F74" s="221">
        <v>66.177000000000007</v>
      </c>
      <c r="G74" s="221">
        <v>63.331800000000001</v>
      </c>
      <c r="H74" s="221">
        <v>84.594499999999996</v>
      </c>
      <c r="I74" s="221">
        <v>24.9848</v>
      </c>
      <c r="J74" s="221">
        <v>19.453700000000001</v>
      </c>
      <c r="K74" s="221">
        <v>0</v>
      </c>
      <c r="L74" s="221">
        <v>59.3142</v>
      </c>
      <c r="M74" s="221">
        <v>84.594499999999996</v>
      </c>
      <c r="N74" s="221">
        <v>66.772400000000005</v>
      </c>
      <c r="O74" s="221"/>
      <c r="P74" s="221">
        <v>66.772400000000005</v>
      </c>
    </row>
    <row r="75" spans="1:16" x14ac:dyDescent="0.2">
      <c r="A75" s="209"/>
      <c r="B75" s="226" t="s">
        <v>289</v>
      </c>
      <c r="C75" s="221">
        <v>130.06360000000001</v>
      </c>
      <c r="D75" s="221">
        <v>94.672600000000003</v>
      </c>
      <c r="E75" s="221">
        <v>105.1322</v>
      </c>
      <c r="F75" s="221">
        <v>99.785399999999996</v>
      </c>
      <c r="G75" s="221">
        <v>102.1129</v>
      </c>
      <c r="H75" s="221">
        <v>89.445300000000003</v>
      </c>
      <c r="I75" s="221">
        <v>43.870899999999999</v>
      </c>
      <c r="J75" s="221">
        <v>31.813600000000001</v>
      </c>
      <c r="K75" s="221">
        <v>0</v>
      </c>
      <c r="L75" s="221">
        <v>95.879599999999996</v>
      </c>
      <c r="M75" s="221">
        <v>89.445300000000003</v>
      </c>
      <c r="N75" s="221">
        <v>101.72369999999999</v>
      </c>
      <c r="O75" s="221"/>
      <c r="P75" s="221">
        <v>101.72369999999999</v>
      </c>
    </row>
    <row r="76" spans="1:16" x14ac:dyDescent="0.2">
      <c r="A76" s="209"/>
      <c r="B76" s="220" t="s">
        <v>299</v>
      </c>
      <c r="C76" s="227">
        <v>0</v>
      </c>
      <c r="D76" s="227">
        <v>0</v>
      </c>
      <c r="E76" s="227">
        <v>0</v>
      </c>
      <c r="F76" s="227">
        <v>0</v>
      </c>
      <c r="G76" s="227">
        <v>0</v>
      </c>
      <c r="H76" s="227">
        <v>0</v>
      </c>
      <c r="I76" s="227">
        <v>0</v>
      </c>
      <c r="J76" s="227">
        <v>0</v>
      </c>
      <c r="K76" s="227">
        <v>0</v>
      </c>
      <c r="L76" s="227">
        <v>0</v>
      </c>
      <c r="M76" s="227">
        <v>0</v>
      </c>
      <c r="N76" s="227">
        <v>0</v>
      </c>
      <c r="O76" s="227"/>
      <c r="P76" s="227">
        <v>0</v>
      </c>
    </row>
    <row r="77" spans="1:16" x14ac:dyDescent="0.2">
      <c r="A77" s="209"/>
      <c r="B77" s="222" t="s">
        <v>285</v>
      </c>
      <c r="C77" s="223">
        <v>26439</v>
      </c>
      <c r="D77" s="223">
        <v>199757</v>
      </c>
      <c r="E77" s="223">
        <v>720252</v>
      </c>
      <c r="F77" s="223">
        <v>279039</v>
      </c>
      <c r="G77" s="223">
        <v>25837</v>
      </c>
      <c r="H77" s="223">
        <v>18146</v>
      </c>
      <c r="I77" s="223">
        <v>509</v>
      </c>
      <c r="J77" s="223">
        <v>43000</v>
      </c>
      <c r="K77" s="223">
        <v>30</v>
      </c>
      <c r="L77" s="223">
        <v>295542</v>
      </c>
      <c r="M77" s="223">
        <v>18176</v>
      </c>
      <c r="N77" s="223">
        <v>1313009</v>
      </c>
      <c r="O77" s="223"/>
      <c r="P77" s="223">
        <v>1313009</v>
      </c>
    </row>
    <row r="78" spans="1:16" x14ac:dyDescent="0.2">
      <c r="A78" s="209"/>
      <c r="B78" s="224" t="s">
        <v>286</v>
      </c>
      <c r="C78" s="223">
        <v>15506</v>
      </c>
      <c r="D78" s="223">
        <v>123788</v>
      </c>
      <c r="E78" s="223">
        <v>478783</v>
      </c>
      <c r="F78" s="223">
        <v>186035</v>
      </c>
      <c r="G78" s="223">
        <v>16467</v>
      </c>
      <c r="H78" s="223">
        <v>16506</v>
      </c>
      <c r="I78" s="223">
        <v>509</v>
      </c>
      <c r="J78" s="223">
        <v>28780</v>
      </c>
      <c r="K78" s="223">
        <v>15</v>
      </c>
      <c r="L78" s="223">
        <v>185050</v>
      </c>
      <c r="M78" s="223">
        <v>16521</v>
      </c>
      <c r="N78" s="223">
        <v>866389</v>
      </c>
      <c r="O78" s="223"/>
      <c r="P78" s="223">
        <v>866389</v>
      </c>
    </row>
    <row r="79" spans="1:16" x14ac:dyDescent="0.2">
      <c r="A79" s="209"/>
      <c r="B79" s="224" t="s">
        <v>287</v>
      </c>
      <c r="C79" s="223">
        <v>18791.77</v>
      </c>
      <c r="D79" s="223">
        <v>123260.47</v>
      </c>
      <c r="E79" s="223">
        <v>501962.62</v>
      </c>
      <c r="F79" s="223">
        <v>192089.65</v>
      </c>
      <c r="G79" s="223">
        <v>25191.61</v>
      </c>
      <c r="H79" s="223">
        <v>10484.120000000001</v>
      </c>
      <c r="I79" s="223">
        <v>994.13</v>
      </c>
      <c r="J79" s="223">
        <v>5417.97</v>
      </c>
      <c r="K79" s="223"/>
      <c r="L79" s="223">
        <v>173655.95</v>
      </c>
      <c r="M79" s="223">
        <v>10484.120000000001</v>
      </c>
      <c r="N79" s="223">
        <v>878192.34</v>
      </c>
      <c r="O79" s="223"/>
      <c r="P79" s="225">
        <v>878192.34</v>
      </c>
    </row>
    <row r="80" spans="1:16" x14ac:dyDescent="0.2">
      <c r="A80" s="209"/>
      <c r="B80" s="224" t="s">
        <v>288</v>
      </c>
      <c r="C80" s="221">
        <v>71.075900000000004</v>
      </c>
      <c r="D80" s="221">
        <v>61.705199999999998</v>
      </c>
      <c r="E80" s="221">
        <v>69.692599999999999</v>
      </c>
      <c r="F80" s="221">
        <v>68.839699999999993</v>
      </c>
      <c r="G80" s="221">
        <v>97.502099999999999</v>
      </c>
      <c r="H80" s="221">
        <v>57.776499999999999</v>
      </c>
      <c r="I80" s="221">
        <v>195.31039999999999</v>
      </c>
      <c r="J80" s="221">
        <v>12.5999</v>
      </c>
      <c r="K80" s="221">
        <v>0</v>
      </c>
      <c r="L80" s="221">
        <v>58.758499999999998</v>
      </c>
      <c r="M80" s="221">
        <v>57.681100000000001</v>
      </c>
      <c r="N80" s="221">
        <v>66.884</v>
      </c>
      <c r="O80" s="221"/>
      <c r="P80" s="221">
        <v>66.884</v>
      </c>
    </row>
    <row r="81" spans="1:16" x14ac:dyDescent="0.2">
      <c r="A81" s="209"/>
      <c r="B81" s="226" t="s">
        <v>289</v>
      </c>
      <c r="C81" s="221">
        <v>121.19029999999999</v>
      </c>
      <c r="D81" s="221">
        <v>99.573800000000006</v>
      </c>
      <c r="E81" s="221">
        <v>104.84139999999999</v>
      </c>
      <c r="F81" s="221">
        <v>103.2546</v>
      </c>
      <c r="G81" s="221">
        <v>152.98240000000001</v>
      </c>
      <c r="H81" s="221">
        <v>63.517000000000003</v>
      </c>
      <c r="I81" s="221">
        <v>195.31039999999999</v>
      </c>
      <c r="J81" s="221">
        <v>18.825500000000002</v>
      </c>
      <c r="K81" s="221">
        <v>0</v>
      </c>
      <c r="L81" s="221">
        <v>93.842699999999994</v>
      </c>
      <c r="M81" s="221">
        <v>63.459400000000002</v>
      </c>
      <c r="N81" s="221">
        <v>101.36239999999999</v>
      </c>
      <c r="O81" s="221"/>
      <c r="P81" s="221">
        <v>101.36239999999999</v>
      </c>
    </row>
    <row r="82" spans="1:16" x14ac:dyDescent="0.2">
      <c r="A82" s="209"/>
      <c r="B82" s="220" t="s">
        <v>300</v>
      </c>
      <c r="C82" s="227">
        <v>0</v>
      </c>
      <c r="D82" s="227">
        <v>0</v>
      </c>
      <c r="E82" s="227">
        <v>0</v>
      </c>
      <c r="F82" s="227">
        <v>0</v>
      </c>
      <c r="G82" s="227">
        <v>0</v>
      </c>
      <c r="H82" s="227">
        <v>0</v>
      </c>
      <c r="I82" s="227">
        <v>0</v>
      </c>
      <c r="J82" s="227">
        <v>0</v>
      </c>
      <c r="K82" s="227">
        <v>0</v>
      </c>
      <c r="L82" s="227">
        <v>0</v>
      </c>
      <c r="M82" s="227">
        <v>0</v>
      </c>
      <c r="N82" s="227">
        <v>0</v>
      </c>
      <c r="O82" s="227"/>
      <c r="P82" s="227">
        <v>0</v>
      </c>
    </row>
    <row r="83" spans="1:16" x14ac:dyDescent="0.2">
      <c r="A83" s="209"/>
      <c r="B83" s="222" t="s">
        <v>285</v>
      </c>
      <c r="C83" s="223">
        <v>55748</v>
      </c>
      <c r="D83" s="223">
        <v>135607</v>
      </c>
      <c r="E83" s="223">
        <v>749507</v>
      </c>
      <c r="F83" s="223">
        <v>295661</v>
      </c>
      <c r="G83" s="223">
        <v>37735</v>
      </c>
      <c r="H83" s="223">
        <v>33096</v>
      </c>
      <c r="I83" s="223">
        <v>2738</v>
      </c>
      <c r="J83" s="223">
        <v>31211</v>
      </c>
      <c r="K83" s="223">
        <v>30</v>
      </c>
      <c r="L83" s="223">
        <v>263039</v>
      </c>
      <c r="M83" s="223">
        <v>33126</v>
      </c>
      <c r="N83" s="223">
        <v>1341333</v>
      </c>
      <c r="O83" s="223"/>
      <c r="P83" s="223">
        <v>1341333</v>
      </c>
    </row>
    <row r="84" spans="1:16" x14ac:dyDescent="0.2">
      <c r="A84" s="209"/>
      <c r="B84" s="224" t="s">
        <v>286</v>
      </c>
      <c r="C84" s="223">
        <v>41204</v>
      </c>
      <c r="D84" s="223">
        <v>92232</v>
      </c>
      <c r="E84" s="223">
        <v>485987</v>
      </c>
      <c r="F84" s="223">
        <v>194790</v>
      </c>
      <c r="G84" s="223">
        <v>25174</v>
      </c>
      <c r="H84" s="223">
        <v>31524</v>
      </c>
      <c r="I84" s="223">
        <v>2362</v>
      </c>
      <c r="J84" s="223">
        <v>19511</v>
      </c>
      <c r="K84" s="223">
        <v>30</v>
      </c>
      <c r="L84" s="223">
        <v>180483</v>
      </c>
      <c r="M84" s="223">
        <v>31554</v>
      </c>
      <c r="N84" s="223">
        <v>892814</v>
      </c>
      <c r="O84" s="223"/>
      <c r="P84" s="223">
        <v>892814</v>
      </c>
    </row>
    <row r="85" spans="1:16" x14ac:dyDescent="0.2">
      <c r="A85" s="209"/>
      <c r="B85" s="224" t="s">
        <v>287</v>
      </c>
      <c r="C85" s="223">
        <v>33807.550000000003</v>
      </c>
      <c r="D85" s="223">
        <v>73938.89</v>
      </c>
      <c r="E85" s="223">
        <v>503154.04</v>
      </c>
      <c r="F85" s="223">
        <v>189179.72</v>
      </c>
      <c r="G85" s="223">
        <v>26248.54</v>
      </c>
      <c r="H85" s="223">
        <v>12976.12</v>
      </c>
      <c r="I85" s="223">
        <v>1788.52</v>
      </c>
      <c r="J85" s="223">
        <v>9749.57</v>
      </c>
      <c r="K85" s="223">
        <v>1.7</v>
      </c>
      <c r="L85" s="223">
        <v>145533.07</v>
      </c>
      <c r="M85" s="223">
        <v>12977.82</v>
      </c>
      <c r="N85" s="223">
        <v>850844.65</v>
      </c>
      <c r="O85" s="223"/>
      <c r="P85" s="225">
        <v>850844.65</v>
      </c>
    </row>
    <row r="86" spans="1:16" x14ac:dyDescent="0.2">
      <c r="A86" s="209"/>
      <c r="B86" s="224" t="s">
        <v>288</v>
      </c>
      <c r="C86" s="221">
        <v>60.643500000000003</v>
      </c>
      <c r="D86" s="221">
        <v>54.5244</v>
      </c>
      <c r="E86" s="221">
        <v>67.131299999999996</v>
      </c>
      <c r="F86" s="221">
        <v>63.985300000000002</v>
      </c>
      <c r="G86" s="221">
        <v>69.560199999999995</v>
      </c>
      <c r="H86" s="221">
        <v>39.207500000000003</v>
      </c>
      <c r="I86" s="221">
        <v>65.322100000000006</v>
      </c>
      <c r="J86" s="221">
        <v>31.2376</v>
      </c>
      <c r="K86" s="221">
        <v>5.6666999999999996</v>
      </c>
      <c r="L86" s="221">
        <v>55.327599999999997</v>
      </c>
      <c r="M86" s="221">
        <v>39.177100000000003</v>
      </c>
      <c r="N86" s="221">
        <v>63.4328</v>
      </c>
      <c r="O86" s="221"/>
      <c r="P86" s="221">
        <v>63.4328</v>
      </c>
    </row>
    <row r="87" spans="1:16" x14ac:dyDescent="0.2">
      <c r="A87" s="209"/>
      <c r="B87" s="226" t="s">
        <v>289</v>
      </c>
      <c r="C87" s="221">
        <v>82.049199999999999</v>
      </c>
      <c r="D87" s="221">
        <v>80.166200000000003</v>
      </c>
      <c r="E87" s="221">
        <v>103.5324</v>
      </c>
      <c r="F87" s="221">
        <v>97.119799999999998</v>
      </c>
      <c r="G87" s="221">
        <v>104.2685</v>
      </c>
      <c r="H87" s="221">
        <v>41.162700000000001</v>
      </c>
      <c r="I87" s="221">
        <v>75.720600000000005</v>
      </c>
      <c r="J87" s="221">
        <v>49.9696</v>
      </c>
      <c r="K87" s="221">
        <v>5.6666999999999996</v>
      </c>
      <c r="L87" s="221">
        <v>80.635300000000001</v>
      </c>
      <c r="M87" s="221">
        <v>41.128900000000002</v>
      </c>
      <c r="N87" s="221">
        <v>95.299199999999999</v>
      </c>
      <c r="O87" s="221"/>
      <c r="P87" s="221">
        <v>95.299199999999999</v>
      </c>
    </row>
    <row r="88" spans="1:16" x14ac:dyDescent="0.2">
      <c r="A88" s="209"/>
      <c r="B88" s="220" t="s">
        <v>301</v>
      </c>
      <c r="C88" s="227">
        <v>0</v>
      </c>
      <c r="D88" s="227">
        <v>0</v>
      </c>
      <c r="E88" s="227">
        <v>0</v>
      </c>
      <c r="F88" s="227">
        <v>0</v>
      </c>
      <c r="G88" s="227">
        <v>0</v>
      </c>
      <c r="H88" s="227">
        <v>0</v>
      </c>
      <c r="I88" s="227">
        <v>0</v>
      </c>
      <c r="J88" s="227">
        <v>0</v>
      </c>
      <c r="K88" s="227">
        <v>0</v>
      </c>
      <c r="L88" s="227">
        <v>0</v>
      </c>
      <c r="M88" s="227">
        <v>0</v>
      </c>
      <c r="N88" s="227">
        <v>0</v>
      </c>
      <c r="O88" s="227"/>
      <c r="P88" s="227">
        <v>0</v>
      </c>
    </row>
    <row r="89" spans="1:16" x14ac:dyDescent="0.2">
      <c r="A89" s="209"/>
      <c r="B89" s="222" t="s">
        <v>285</v>
      </c>
      <c r="C89" s="223">
        <v>82312</v>
      </c>
      <c r="D89" s="223">
        <v>171221</v>
      </c>
      <c r="E89" s="223">
        <v>900151</v>
      </c>
      <c r="F89" s="223">
        <v>350062</v>
      </c>
      <c r="G89" s="223">
        <v>51761</v>
      </c>
      <c r="H89" s="223">
        <v>26246</v>
      </c>
      <c r="I89" s="223">
        <v>4303</v>
      </c>
      <c r="J89" s="223">
        <v>60470</v>
      </c>
      <c r="K89" s="223"/>
      <c r="L89" s="223">
        <v>370067</v>
      </c>
      <c r="M89" s="223">
        <v>26246</v>
      </c>
      <c r="N89" s="223">
        <v>1646526</v>
      </c>
      <c r="O89" s="223"/>
      <c r="P89" s="223">
        <v>1646526</v>
      </c>
    </row>
    <row r="90" spans="1:16" x14ac:dyDescent="0.2">
      <c r="A90" s="209"/>
      <c r="B90" s="224" t="s">
        <v>286</v>
      </c>
      <c r="C90" s="223">
        <v>50760</v>
      </c>
      <c r="D90" s="223">
        <v>112342</v>
      </c>
      <c r="E90" s="223">
        <v>592671</v>
      </c>
      <c r="F90" s="223">
        <v>233360</v>
      </c>
      <c r="G90" s="223">
        <v>34529</v>
      </c>
      <c r="H90" s="223">
        <v>24494</v>
      </c>
      <c r="I90" s="223">
        <v>4293</v>
      </c>
      <c r="J90" s="223">
        <v>38656</v>
      </c>
      <c r="K90" s="223"/>
      <c r="L90" s="223">
        <v>240580</v>
      </c>
      <c r="M90" s="223">
        <v>24494</v>
      </c>
      <c r="N90" s="223">
        <v>1091105</v>
      </c>
      <c r="O90" s="223"/>
      <c r="P90" s="223">
        <v>1091105</v>
      </c>
    </row>
    <row r="91" spans="1:16" x14ac:dyDescent="0.2">
      <c r="A91" s="209"/>
      <c r="B91" s="224" t="s">
        <v>287</v>
      </c>
      <c r="C91" s="223">
        <v>45985.69</v>
      </c>
      <c r="D91" s="223">
        <v>112174.71</v>
      </c>
      <c r="E91" s="223">
        <v>627421.36</v>
      </c>
      <c r="F91" s="223">
        <v>236662.77</v>
      </c>
      <c r="G91" s="223">
        <v>29920.240000000002</v>
      </c>
      <c r="H91" s="223">
        <v>15407.93</v>
      </c>
      <c r="I91" s="223">
        <v>4722.3599999999997</v>
      </c>
      <c r="J91" s="223">
        <v>15633.95</v>
      </c>
      <c r="K91" s="223"/>
      <c r="L91" s="223">
        <v>208436.95</v>
      </c>
      <c r="M91" s="223">
        <v>15407.93</v>
      </c>
      <c r="N91" s="223">
        <v>1087929.01</v>
      </c>
      <c r="O91" s="223"/>
      <c r="P91" s="225">
        <v>1087929.01</v>
      </c>
    </row>
    <row r="92" spans="1:16" x14ac:dyDescent="0.2">
      <c r="A92" s="209"/>
      <c r="B92" s="224" t="s">
        <v>288</v>
      </c>
      <c r="C92" s="221">
        <v>55.8675</v>
      </c>
      <c r="D92" s="221">
        <v>65.514600000000002</v>
      </c>
      <c r="E92" s="221">
        <v>69.701800000000006</v>
      </c>
      <c r="F92" s="221">
        <v>67.605999999999995</v>
      </c>
      <c r="G92" s="221">
        <v>57.804600000000001</v>
      </c>
      <c r="H92" s="221">
        <v>58.705800000000004</v>
      </c>
      <c r="I92" s="221">
        <v>109.7458</v>
      </c>
      <c r="J92" s="221">
        <v>25.854099999999999</v>
      </c>
      <c r="K92" s="221">
        <v>0</v>
      </c>
      <c r="L92" s="221">
        <v>56.324100000000001</v>
      </c>
      <c r="M92" s="221">
        <v>58.705800000000004</v>
      </c>
      <c r="N92" s="221">
        <v>66.074200000000005</v>
      </c>
      <c r="O92" s="221"/>
      <c r="P92" s="221">
        <v>66.074200000000005</v>
      </c>
    </row>
    <row r="93" spans="1:16" x14ac:dyDescent="0.2">
      <c r="A93" s="209"/>
      <c r="B93" s="226" t="s">
        <v>289</v>
      </c>
      <c r="C93" s="221">
        <v>90.594300000000004</v>
      </c>
      <c r="D93" s="221">
        <v>99.851100000000002</v>
      </c>
      <c r="E93" s="221">
        <v>105.8633</v>
      </c>
      <c r="F93" s="221">
        <v>101.4153</v>
      </c>
      <c r="G93" s="221">
        <v>86.652500000000003</v>
      </c>
      <c r="H93" s="221">
        <v>62.904899999999998</v>
      </c>
      <c r="I93" s="221">
        <v>110.0014</v>
      </c>
      <c r="J93" s="221">
        <v>40.443800000000003</v>
      </c>
      <c r="K93" s="221">
        <v>0</v>
      </c>
      <c r="L93" s="221">
        <v>86.639399999999995</v>
      </c>
      <c r="M93" s="221">
        <v>62.904899999999998</v>
      </c>
      <c r="N93" s="221">
        <v>99.7089</v>
      </c>
      <c r="O93" s="221"/>
      <c r="P93" s="221">
        <v>99.7089</v>
      </c>
    </row>
    <row r="94" spans="1:16" x14ac:dyDescent="0.2">
      <c r="A94" s="209"/>
      <c r="B94" s="220" t="s">
        <v>302</v>
      </c>
      <c r="C94" s="227">
        <v>0</v>
      </c>
      <c r="D94" s="227">
        <v>0</v>
      </c>
      <c r="E94" s="227">
        <v>0</v>
      </c>
      <c r="F94" s="227">
        <v>0</v>
      </c>
      <c r="G94" s="227">
        <v>0</v>
      </c>
      <c r="H94" s="227">
        <v>0</v>
      </c>
      <c r="I94" s="227">
        <v>0</v>
      </c>
      <c r="J94" s="227">
        <v>0</v>
      </c>
      <c r="K94" s="227">
        <v>0</v>
      </c>
      <c r="L94" s="227">
        <v>0</v>
      </c>
      <c r="M94" s="227">
        <v>0</v>
      </c>
      <c r="N94" s="227">
        <v>0</v>
      </c>
      <c r="O94" s="227"/>
      <c r="P94" s="227">
        <v>0</v>
      </c>
    </row>
    <row r="95" spans="1:16" x14ac:dyDescent="0.2">
      <c r="A95" s="209"/>
      <c r="B95" s="222" t="s">
        <v>285</v>
      </c>
      <c r="C95" s="223">
        <v>85673</v>
      </c>
      <c r="D95" s="223">
        <v>230391</v>
      </c>
      <c r="E95" s="223">
        <v>1221738</v>
      </c>
      <c r="F95" s="223">
        <v>471327</v>
      </c>
      <c r="G95" s="223">
        <v>73786</v>
      </c>
      <c r="H95" s="223">
        <v>25899</v>
      </c>
      <c r="I95" s="223">
        <v>23729</v>
      </c>
      <c r="J95" s="223">
        <v>75000</v>
      </c>
      <c r="K95" s="223">
        <v>940</v>
      </c>
      <c r="L95" s="223">
        <v>488579</v>
      </c>
      <c r="M95" s="223">
        <v>26839</v>
      </c>
      <c r="N95" s="223">
        <v>2208483</v>
      </c>
      <c r="O95" s="223"/>
      <c r="P95" s="223">
        <v>2208483</v>
      </c>
    </row>
    <row r="96" spans="1:16" x14ac:dyDescent="0.2">
      <c r="A96" s="209"/>
      <c r="B96" s="224" t="s">
        <v>286</v>
      </c>
      <c r="C96" s="223">
        <v>53228</v>
      </c>
      <c r="D96" s="223">
        <v>152959</v>
      </c>
      <c r="E96" s="223">
        <v>802712</v>
      </c>
      <c r="F96" s="223">
        <v>321131</v>
      </c>
      <c r="G96" s="223">
        <v>48701</v>
      </c>
      <c r="H96" s="223">
        <v>17178</v>
      </c>
      <c r="I96" s="223">
        <v>16461</v>
      </c>
      <c r="J96" s="223">
        <v>49644</v>
      </c>
      <c r="K96" s="223">
        <v>616</v>
      </c>
      <c r="L96" s="223">
        <v>320993</v>
      </c>
      <c r="M96" s="223">
        <v>17794</v>
      </c>
      <c r="N96" s="223">
        <v>1462630</v>
      </c>
      <c r="O96" s="223"/>
      <c r="P96" s="223">
        <v>1462630</v>
      </c>
    </row>
    <row r="97" spans="1:16" x14ac:dyDescent="0.2">
      <c r="A97" s="209"/>
      <c r="B97" s="224" t="s">
        <v>287</v>
      </c>
      <c r="C97" s="223">
        <v>58154.02</v>
      </c>
      <c r="D97" s="223">
        <v>128847.7</v>
      </c>
      <c r="E97" s="223">
        <v>826987.65</v>
      </c>
      <c r="F97" s="223">
        <v>311625.96000000002</v>
      </c>
      <c r="G97" s="223">
        <v>46387.1</v>
      </c>
      <c r="H97" s="223">
        <v>9052.2099999999991</v>
      </c>
      <c r="I97" s="223">
        <v>28984.35</v>
      </c>
      <c r="J97" s="223">
        <v>22631.41</v>
      </c>
      <c r="K97" s="223">
        <v>519.66</v>
      </c>
      <c r="L97" s="223">
        <v>285004.58</v>
      </c>
      <c r="M97" s="223">
        <v>9571.8700000000008</v>
      </c>
      <c r="N97" s="223">
        <v>1433190.06</v>
      </c>
      <c r="O97" s="223"/>
      <c r="P97" s="225">
        <v>1433190.06</v>
      </c>
    </row>
    <row r="98" spans="1:16" x14ac:dyDescent="0.2">
      <c r="A98" s="209"/>
      <c r="B98" s="224" t="s">
        <v>288</v>
      </c>
      <c r="C98" s="221">
        <v>67.879099999999994</v>
      </c>
      <c r="D98" s="221">
        <v>55.925699999999999</v>
      </c>
      <c r="E98" s="221">
        <v>67.689400000000006</v>
      </c>
      <c r="F98" s="221">
        <v>66.116699999999994</v>
      </c>
      <c r="G98" s="221">
        <v>62.867100000000001</v>
      </c>
      <c r="H98" s="221">
        <v>34.951999999999998</v>
      </c>
      <c r="I98" s="221">
        <v>122.1474</v>
      </c>
      <c r="J98" s="221">
        <v>30.1752</v>
      </c>
      <c r="K98" s="221">
        <v>55.283000000000001</v>
      </c>
      <c r="L98" s="221">
        <v>58.333399999999997</v>
      </c>
      <c r="M98" s="221">
        <v>35.664000000000001</v>
      </c>
      <c r="N98" s="221">
        <v>64.894800000000004</v>
      </c>
      <c r="O98" s="221"/>
      <c r="P98" s="221">
        <v>64.894800000000004</v>
      </c>
    </row>
    <row r="99" spans="1:16" x14ac:dyDescent="0.2">
      <c r="A99" s="209"/>
      <c r="B99" s="226" t="s">
        <v>289</v>
      </c>
      <c r="C99" s="221">
        <v>109.2546</v>
      </c>
      <c r="D99" s="221">
        <v>84.236800000000002</v>
      </c>
      <c r="E99" s="221">
        <v>103.02419999999999</v>
      </c>
      <c r="F99" s="221">
        <v>97.040099999999995</v>
      </c>
      <c r="G99" s="221">
        <v>95.248800000000003</v>
      </c>
      <c r="H99" s="221">
        <v>52.6965</v>
      </c>
      <c r="I99" s="221">
        <v>176.0789</v>
      </c>
      <c r="J99" s="221">
        <v>45.587400000000002</v>
      </c>
      <c r="K99" s="221">
        <v>84.360399999999998</v>
      </c>
      <c r="L99" s="221">
        <v>88.788399999999996</v>
      </c>
      <c r="M99" s="221">
        <v>53.792700000000004</v>
      </c>
      <c r="N99" s="221">
        <v>97.987200000000001</v>
      </c>
      <c r="O99" s="221"/>
      <c r="P99" s="221">
        <v>97.987200000000001</v>
      </c>
    </row>
    <row r="100" spans="1:16" x14ac:dyDescent="0.2">
      <c r="A100" s="209"/>
      <c r="B100" s="220" t="s">
        <v>303</v>
      </c>
      <c r="C100" s="227">
        <v>0</v>
      </c>
      <c r="D100" s="227">
        <v>0</v>
      </c>
      <c r="E100" s="227">
        <v>0</v>
      </c>
      <c r="F100" s="227">
        <v>0</v>
      </c>
      <c r="G100" s="227">
        <v>0</v>
      </c>
      <c r="H100" s="227">
        <v>0</v>
      </c>
      <c r="I100" s="227">
        <v>0</v>
      </c>
      <c r="J100" s="227">
        <v>0</v>
      </c>
      <c r="K100" s="227">
        <v>0</v>
      </c>
      <c r="L100" s="227">
        <v>0</v>
      </c>
      <c r="M100" s="227">
        <v>0</v>
      </c>
      <c r="N100" s="227">
        <v>0</v>
      </c>
      <c r="O100" s="227"/>
      <c r="P100" s="227">
        <v>0</v>
      </c>
    </row>
    <row r="101" spans="1:16" x14ac:dyDescent="0.2">
      <c r="A101" s="209"/>
      <c r="B101" s="222" t="s">
        <v>285</v>
      </c>
      <c r="C101" s="223">
        <v>48502</v>
      </c>
      <c r="D101" s="223">
        <v>167241</v>
      </c>
      <c r="E101" s="223">
        <v>772586</v>
      </c>
      <c r="F101" s="223">
        <v>298912</v>
      </c>
      <c r="G101" s="223">
        <v>43834</v>
      </c>
      <c r="H101" s="223">
        <v>18422</v>
      </c>
      <c r="I101" s="223">
        <v>2918</v>
      </c>
      <c r="J101" s="223">
        <v>46939</v>
      </c>
      <c r="K101" s="223">
        <v>450</v>
      </c>
      <c r="L101" s="223">
        <v>309434</v>
      </c>
      <c r="M101" s="223">
        <v>18872</v>
      </c>
      <c r="N101" s="223">
        <v>1399804</v>
      </c>
      <c r="O101" s="223"/>
      <c r="P101" s="223">
        <v>1399804</v>
      </c>
    </row>
    <row r="102" spans="1:16" x14ac:dyDescent="0.2">
      <c r="A102" s="209"/>
      <c r="B102" s="224" t="s">
        <v>286</v>
      </c>
      <c r="C102" s="223">
        <v>30364</v>
      </c>
      <c r="D102" s="223">
        <v>110918</v>
      </c>
      <c r="E102" s="223">
        <v>515055</v>
      </c>
      <c r="F102" s="223">
        <v>199268</v>
      </c>
      <c r="G102" s="223">
        <v>27824</v>
      </c>
      <c r="H102" s="223">
        <v>16773</v>
      </c>
      <c r="I102" s="223">
        <v>2708</v>
      </c>
      <c r="J102" s="223">
        <v>30610</v>
      </c>
      <c r="K102" s="223">
        <v>302</v>
      </c>
      <c r="L102" s="223">
        <v>202424</v>
      </c>
      <c r="M102" s="223">
        <v>17075</v>
      </c>
      <c r="N102" s="223">
        <v>933822</v>
      </c>
      <c r="O102" s="223"/>
      <c r="P102" s="223">
        <v>933822</v>
      </c>
    </row>
    <row r="103" spans="1:16" x14ac:dyDescent="0.2">
      <c r="A103" s="209"/>
      <c r="B103" s="224" t="s">
        <v>287</v>
      </c>
      <c r="C103" s="223">
        <v>33378.699999999997</v>
      </c>
      <c r="D103" s="223">
        <v>107927.37</v>
      </c>
      <c r="E103" s="223">
        <v>520302.57</v>
      </c>
      <c r="F103" s="223">
        <v>199911.14</v>
      </c>
      <c r="G103" s="223">
        <v>26157.11</v>
      </c>
      <c r="H103" s="223">
        <v>17248.75</v>
      </c>
      <c r="I103" s="223">
        <v>967.39</v>
      </c>
      <c r="J103" s="223">
        <v>11922.74</v>
      </c>
      <c r="K103" s="223">
        <v>231.8</v>
      </c>
      <c r="L103" s="223">
        <v>180353.31</v>
      </c>
      <c r="M103" s="223">
        <v>17480.55</v>
      </c>
      <c r="N103" s="223">
        <v>918047.57</v>
      </c>
      <c r="O103" s="223"/>
      <c r="P103" s="225">
        <v>918047.57</v>
      </c>
    </row>
    <row r="104" spans="1:16" x14ac:dyDescent="0.2">
      <c r="A104" s="209"/>
      <c r="B104" s="224" t="s">
        <v>288</v>
      </c>
      <c r="C104" s="221">
        <v>68.819199999999995</v>
      </c>
      <c r="D104" s="221">
        <v>64.534000000000006</v>
      </c>
      <c r="E104" s="221">
        <v>67.345600000000005</v>
      </c>
      <c r="F104" s="221">
        <v>66.879599999999996</v>
      </c>
      <c r="G104" s="221">
        <v>59.673099999999998</v>
      </c>
      <c r="H104" s="221">
        <v>93.631299999999996</v>
      </c>
      <c r="I104" s="221">
        <v>33.152500000000003</v>
      </c>
      <c r="J104" s="221">
        <v>25.400500000000001</v>
      </c>
      <c r="K104" s="221">
        <v>51.511099999999999</v>
      </c>
      <c r="L104" s="221">
        <v>58.2849</v>
      </c>
      <c r="M104" s="221">
        <v>92.626900000000006</v>
      </c>
      <c r="N104" s="221">
        <v>65.584000000000003</v>
      </c>
      <c r="O104" s="221"/>
      <c r="P104" s="221">
        <v>65.584000000000003</v>
      </c>
    </row>
    <row r="105" spans="1:16" x14ac:dyDescent="0.2">
      <c r="A105" s="209"/>
      <c r="B105" s="226" t="s">
        <v>289</v>
      </c>
      <c r="C105" s="221">
        <v>109.9285</v>
      </c>
      <c r="D105" s="221">
        <v>97.303700000000006</v>
      </c>
      <c r="E105" s="221">
        <v>101.0188</v>
      </c>
      <c r="F105" s="221">
        <v>100.3228</v>
      </c>
      <c r="G105" s="221">
        <v>94.009200000000007</v>
      </c>
      <c r="H105" s="221">
        <v>102.8364</v>
      </c>
      <c r="I105" s="221">
        <v>35.723399999999998</v>
      </c>
      <c r="J105" s="221">
        <v>38.950499999999998</v>
      </c>
      <c r="K105" s="221">
        <v>76.754999999999995</v>
      </c>
      <c r="L105" s="221">
        <v>89.096800000000002</v>
      </c>
      <c r="M105" s="221">
        <v>102.3751</v>
      </c>
      <c r="N105" s="221">
        <v>98.3108</v>
      </c>
      <c r="O105" s="221"/>
      <c r="P105" s="221">
        <v>98.3108</v>
      </c>
    </row>
    <row r="106" spans="1:16" x14ac:dyDescent="0.2">
      <c r="A106" s="209"/>
      <c r="B106" s="220" t="s">
        <v>304</v>
      </c>
      <c r="C106" s="227">
        <v>0</v>
      </c>
      <c r="D106" s="227">
        <v>0</v>
      </c>
      <c r="E106" s="227">
        <v>0</v>
      </c>
      <c r="F106" s="227">
        <v>0</v>
      </c>
      <c r="G106" s="227">
        <v>0</v>
      </c>
      <c r="H106" s="227">
        <v>0</v>
      </c>
      <c r="I106" s="227">
        <v>0</v>
      </c>
      <c r="J106" s="227">
        <v>0</v>
      </c>
      <c r="K106" s="227">
        <v>0</v>
      </c>
      <c r="L106" s="227">
        <v>0</v>
      </c>
      <c r="M106" s="227">
        <v>0</v>
      </c>
      <c r="N106" s="227">
        <v>0</v>
      </c>
      <c r="O106" s="227"/>
      <c r="P106" s="227">
        <v>0</v>
      </c>
    </row>
    <row r="107" spans="1:16" x14ac:dyDescent="0.2">
      <c r="A107" s="209"/>
      <c r="B107" s="222" t="s">
        <v>285</v>
      </c>
      <c r="C107" s="223">
        <v>37307</v>
      </c>
      <c r="D107" s="223">
        <v>166067</v>
      </c>
      <c r="E107" s="223">
        <v>774634</v>
      </c>
      <c r="F107" s="223">
        <v>302440</v>
      </c>
      <c r="G107" s="223">
        <v>39009</v>
      </c>
      <c r="H107" s="223">
        <v>25616</v>
      </c>
      <c r="I107" s="223">
        <v>11202</v>
      </c>
      <c r="J107" s="223">
        <v>42063</v>
      </c>
      <c r="K107" s="223">
        <v>100</v>
      </c>
      <c r="L107" s="223">
        <v>295648</v>
      </c>
      <c r="M107" s="223">
        <v>25716</v>
      </c>
      <c r="N107" s="223">
        <v>1398438</v>
      </c>
      <c r="O107" s="223"/>
      <c r="P107" s="223">
        <v>1398438</v>
      </c>
    </row>
    <row r="108" spans="1:16" x14ac:dyDescent="0.2">
      <c r="A108" s="209"/>
      <c r="B108" s="224" t="s">
        <v>286</v>
      </c>
      <c r="C108" s="223">
        <v>25123</v>
      </c>
      <c r="D108" s="223">
        <v>108540</v>
      </c>
      <c r="E108" s="223">
        <v>523118</v>
      </c>
      <c r="F108" s="223">
        <v>204122</v>
      </c>
      <c r="G108" s="223">
        <v>26125</v>
      </c>
      <c r="H108" s="223">
        <v>24096</v>
      </c>
      <c r="I108" s="223">
        <v>7765</v>
      </c>
      <c r="J108" s="223">
        <v>26776</v>
      </c>
      <c r="K108" s="223">
        <v>64</v>
      </c>
      <c r="L108" s="223">
        <v>194329</v>
      </c>
      <c r="M108" s="223">
        <v>24160</v>
      </c>
      <c r="N108" s="223">
        <v>945729</v>
      </c>
      <c r="O108" s="223"/>
      <c r="P108" s="223">
        <v>945729</v>
      </c>
    </row>
    <row r="109" spans="1:16" x14ac:dyDescent="0.2">
      <c r="A109" s="209"/>
      <c r="B109" s="224" t="s">
        <v>287</v>
      </c>
      <c r="C109" s="223">
        <v>35918</v>
      </c>
      <c r="D109" s="223">
        <v>118712.33</v>
      </c>
      <c r="E109" s="223">
        <v>542223.04</v>
      </c>
      <c r="F109" s="223">
        <v>205630.44</v>
      </c>
      <c r="G109" s="223">
        <v>27105.37</v>
      </c>
      <c r="H109" s="223">
        <v>25234.67</v>
      </c>
      <c r="I109" s="223">
        <v>1780.86</v>
      </c>
      <c r="J109" s="223">
        <v>15421.43</v>
      </c>
      <c r="K109" s="223">
        <v>135.30000000000001</v>
      </c>
      <c r="L109" s="223">
        <v>198937.99</v>
      </c>
      <c r="M109" s="223">
        <v>25369.97</v>
      </c>
      <c r="N109" s="223">
        <v>972161.44</v>
      </c>
      <c r="O109" s="223"/>
      <c r="P109" s="225">
        <v>972161.44</v>
      </c>
    </row>
    <row r="110" spans="1:16" x14ac:dyDescent="0.2">
      <c r="A110" s="209"/>
      <c r="B110" s="224" t="s">
        <v>288</v>
      </c>
      <c r="C110" s="221">
        <v>96.276799999999994</v>
      </c>
      <c r="D110" s="221">
        <v>71.4846</v>
      </c>
      <c r="E110" s="221">
        <v>69.997299999999996</v>
      </c>
      <c r="F110" s="221">
        <v>67.990499999999997</v>
      </c>
      <c r="G110" s="221">
        <v>69.484899999999996</v>
      </c>
      <c r="H110" s="221">
        <v>98.511399999999995</v>
      </c>
      <c r="I110" s="221">
        <v>15.8977</v>
      </c>
      <c r="J110" s="221">
        <v>36.662700000000001</v>
      </c>
      <c r="K110" s="221">
        <v>135.30000000000001</v>
      </c>
      <c r="L110" s="221">
        <v>67.288799999999995</v>
      </c>
      <c r="M110" s="221">
        <v>98.654399999999995</v>
      </c>
      <c r="N110" s="221">
        <v>69.517700000000005</v>
      </c>
      <c r="O110" s="221"/>
      <c r="P110" s="221">
        <v>69.517700000000005</v>
      </c>
    </row>
    <row r="111" spans="1:16" x14ac:dyDescent="0.2">
      <c r="A111" s="209"/>
      <c r="B111" s="226" t="s">
        <v>289</v>
      </c>
      <c r="C111" s="221">
        <v>142.96860000000001</v>
      </c>
      <c r="D111" s="221">
        <v>109.372</v>
      </c>
      <c r="E111" s="221">
        <v>103.6521</v>
      </c>
      <c r="F111" s="221">
        <v>100.739</v>
      </c>
      <c r="G111" s="221">
        <v>103.7526</v>
      </c>
      <c r="H111" s="221">
        <v>104.7256</v>
      </c>
      <c r="I111" s="221">
        <v>22.9344</v>
      </c>
      <c r="J111" s="221">
        <v>57.594200000000001</v>
      </c>
      <c r="K111" s="221">
        <v>211.40629999999999</v>
      </c>
      <c r="L111" s="221">
        <v>102.3717</v>
      </c>
      <c r="M111" s="221">
        <v>105.0082</v>
      </c>
      <c r="N111" s="221">
        <v>102.7949</v>
      </c>
      <c r="O111" s="221"/>
      <c r="P111" s="221">
        <v>102.7949</v>
      </c>
    </row>
    <row r="112" spans="1:16" x14ac:dyDescent="0.2">
      <c r="A112" s="209"/>
      <c r="B112" s="220" t="s">
        <v>305</v>
      </c>
      <c r="C112" s="227">
        <v>0</v>
      </c>
      <c r="D112" s="227">
        <v>0</v>
      </c>
      <c r="E112" s="227">
        <v>0</v>
      </c>
      <c r="F112" s="227">
        <v>0</v>
      </c>
      <c r="G112" s="227">
        <v>0</v>
      </c>
      <c r="H112" s="227">
        <v>0</v>
      </c>
      <c r="I112" s="227">
        <v>0</v>
      </c>
      <c r="J112" s="227">
        <v>0</v>
      </c>
      <c r="K112" s="227">
        <v>0</v>
      </c>
      <c r="L112" s="227">
        <v>0</v>
      </c>
      <c r="M112" s="227">
        <v>0</v>
      </c>
      <c r="N112" s="227">
        <v>0</v>
      </c>
      <c r="O112" s="227"/>
      <c r="P112" s="227">
        <v>0</v>
      </c>
    </row>
    <row r="113" spans="1:16" x14ac:dyDescent="0.2">
      <c r="A113" s="209"/>
      <c r="B113" s="222" t="s">
        <v>285</v>
      </c>
      <c r="C113" s="223">
        <v>41510</v>
      </c>
      <c r="D113" s="223">
        <v>184195</v>
      </c>
      <c r="E113" s="223">
        <v>786120</v>
      </c>
      <c r="F113" s="223">
        <v>304059</v>
      </c>
      <c r="G113" s="223">
        <v>46158</v>
      </c>
      <c r="H113" s="223">
        <v>18375</v>
      </c>
      <c r="I113" s="223">
        <v>2600</v>
      </c>
      <c r="J113" s="223">
        <v>42200</v>
      </c>
      <c r="K113" s="223">
        <v>300</v>
      </c>
      <c r="L113" s="223">
        <v>316663</v>
      </c>
      <c r="M113" s="223">
        <v>18675</v>
      </c>
      <c r="N113" s="223">
        <v>1425517</v>
      </c>
      <c r="O113" s="223"/>
      <c r="P113" s="223">
        <v>1425517</v>
      </c>
    </row>
    <row r="114" spans="1:16" x14ac:dyDescent="0.2">
      <c r="A114" s="209"/>
      <c r="B114" s="224" t="s">
        <v>286</v>
      </c>
      <c r="C114" s="223">
        <v>27546</v>
      </c>
      <c r="D114" s="223">
        <v>113279</v>
      </c>
      <c r="E114" s="223">
        <v>529881</v>
      </c>
      <c r="F114" s="223">
        <v>202680</v>
      </c>
      <c r="G114" s="223">
        <v>29808</v>
      </c>
      <c r="H114" s="223">
        <v>16546</v>
      </c>
      <c r="I114" s="223">
        <v>2600</v>
      </c>
      <c r="J114" s="223">
        <v>25437</v>
      </c>
      <c r="K114" s="223">
        <v>140</v>
      </c>
      <c r="L114" s="223">
        <v>198670</v>
      </c>
      <c r="M114" s="223">
        <v>16686</v>
      </c>
      <c r="N114" s="223">
        <v>947917</v>
      </c>
      <c r="O114" s="223"/>
      <c r="P114" s="223">
        <v>947917</v>
      </c>
    </row>
    <row r="115" spans="1:16" x14ac:dyDescent="0.2">
      <c r="A115" s="209"/>
      <c r="B115" s="224" t="s">
        <v>287</v>
      </c>
      <c r="C115" s="223">
        <v>22738.5</v>
      </c>
      <c r="D115" s="223">
        <v>111559.16</v>
      </c>
      <c r="E115" s="223">
        <v>555320.13</v>
      </c>
      <c r="F115" s="223">
        <v>209798.14</v>
      </c>
      <c r="G115" s="223">
        <v>28479.279999999999</v>
      </c>
      <c r="H115" s="223">
        <v>17376.03</v>
      </c>
      <c r="I115" s="223">
        <v>2574.67</v>
      </c>
      <c r="J115" s="223">
        <v>12589.52</v>
      </c>
      <c r="K115" s="223">
        <v>132</v>
      </c>
      <c r="L115" s="223">
        <v>177941.13</v>
      </c>
      <c r="M115" s="223">
        <v>17508.03</v>
      </c>
      <c r="N115" s="223">
        <v>960567.43</v>
      </c>
      <c r="O115" s="223"/>
      <c r="P115" s="225">
        <v>960567.43</v>
      </c>
    </row>
    <row r="116" spans="1:16" x14ac:dyDescent="0.2">
      <c r="A116" s="209"/>
      <c r="B116" s="224" t="s">
        <v>288</v>
      </c>
      <c r="C116" s="221">
        <v>54.778399999999998</v>
      </c>
      <c r="D116" s="221">
        <v>60.565800000000003</v>
      </c>
      <c r="E116" s="221">
        <v>70.640600000000006</v>
      </c>
      <c r="F116" s="221">
        <v>68.999200000000002</v>
      </c>
      <c r="G116" s="221">
        <v>61.699599999999997</v>
      </c>
      <c r="H116" s="221">
        <v>94.563400000000001</v>
      </c>
      <c r="I116" s="221">
        <v>99.025800000000004</v>
      </c>
      <c r="J116" s="221">
        <v>29.832999999999998</v>
      </c>
      <c r="K116" s="221">
        <v>44</v>
      </c>
      <c r="L116" s="221">
        <v>56.192599999999999</v>
      </c>
      <c r="M116" s="221">
        <v>93.751199999999997</v>
      </c>
      <c r="N116" s="221">
        <v>67.383799999999994</v>
      </c>
      <c r="O116" s="221"/>
      <c r="P116" s="221">
        <v>67.383799999999994</v>
      </c>
    </row>
    <row r="117" spans="1:16" x14ac:dyDescent="0.2">
      <c r="A117" s="209"/>
      <c r="B117" s="226" t="s">
        <v>289</v>
      </c>
      <c r="C117" s="221">
        <v>82.547399999999996</v>
      </c>
      <c r="D117" s="221">
        <v>98.481800000000007</v>
      </c>
      <c r="E117" s="221">
        <v>104.8009</v>
      </c>
      <c r="F117" s="221">
        <v>103.512</v>
      </c>
      <c r="G117" s="221">
        <v>95.542400000000001</v>
      </c>
      <c r="H117" s="221">
        <v>105.01649999999999</v>
      </c>
      <c r="I117" s="221">
        <v>99.025800000000004</v>
      </c>
      <c r="J117" s="221">
        <v>49.492899999999999</v>
      </c>
      <c r="K117" s="221">
        <v>94.285700000000006</v>
      </c>
      <c r="L117" s="221">
        <v>89.566199999999995</v>
      </c>
      <c r="M117" s="221">
        <v>104.9265</v>
      </c>
      <c r="N117" s="221">
        <v>101.33459999999999</v>
      </c>
      <c r="O117" s="221"/>
      <c r="P117" s="221">
        <v>101.33459999999999</v>
      </c>
    </row>
    <row r="118" spans="1:16" x14ac:dyDescent="0.2">
      <c r="A118" s="209"/>
      <c r="B118" s="220" t="s">
        <v>306</v>
      </c>
      <c r="C118" s="227">
        <v>0</v>
      </c>
      <c r="D118" s="227">
        <v>0</v>
      </c>
      <c r="E118" s="227">
        <v>0</v>
      </c>
      <c r="F118" s="227">
        <v>0</v>
      </c>
      <c r="G118" s="227">
        <v>0</v>
      </c>
      <c r="H118" s="227">
        <v>0</v>
      </c>
      <c r="I118" s="227">
        <v>0</v>
      </c>
      <c r="J118" s="227">
        <v>0</v>
      </c>
      <c r="K118" s="227">
        <v>0</v>
      </c>
      <c r="L118" s="227">
        <v>0</v>
      </c>
      <c r="M118" s="227">
        <v>0</v>
      </c>
      <c r="N118" s="227">
        <v>0</v>
      </c>
      <c r="O118" s="227"/>
      <c r="P118" s="227">
        <v>0</v>
      </c>
    </row>
    <row r="119" spans="1:16" x14ac:dyDescent="0.2">
      <c r="A119" s="209"/>
      <c r="B119" s="222" t="s">
        <v>285</v>
      </c>
      <c r="C119" s="223">
        <v>45060</v>
      </c>
      <c r="D119" s="223">
        <v>120073</v>
      </c>
      <c r="E119" s="223">
        <v>714693</v>
      </c>
      <c r="F119" s="223">
        <v>283998</v>
      </c>
      <c r="G119" s="223">
        <v>41235</v>
      </c>
      <c r="H119" s="223">
        <v>36722</v>
      </c>
      <c r="I119" s="223">
        <v>3870</v>
      </c>
      <c r="J119" s="223">
        <v>39100</v>
      </c>
      <c r="K119" s="223">
        <v>560</v>
      </c>
      <c r="L119" s="223">
        <v>249338</v>
      </c>
      <c r="M119" s="223">
        <v>37282</v>
      </c>
      <c r="N119" s="223">
        <v>1285311</v>
      </c>
      <c r="O119" s="223"/>
      <c r="P119" s="223">
        <v>1285311</v>
      </c>
    </row>
    <row r="120" spans="1:16" x14ac:dyDescent="0.2">
      <c r="A120" s="209"/>
      <c r="B120" s="224" t="s">
        <v>286</v>
      </c>
      <c r="C120" s="223">
        <v>38650</v>
      </c>
      <c r="D120" s="223">
        <v>84832</v>
      </c>
      <c r="E120" s="223">
        <v>482884</v>
      </c>
      <c r="F120" s="223">
        <v>192490</v>
      </c>
      <c r="G120" s="223">
        <v>28445</v>
      </c>
      <c r="H120" s="223">
        <v>36665</v>
      </c>
      <c r="I120" s="223">
        <v>3870</v>
      </c>
      <c r="J120" s="223">
        <v>27430</v>
      </c>
      <c r="K120" s="223">
        <v>376</v>
      </c>
      <c r="L120" s="223">
        <v>183227</v>
      </c>
      <c r="M120" s="223">
        <v>37041</v>
      </c>
      <c r="N120" s="223">
        <v>895642</v>
      </c>
      <c r="O120" s="223"/>
      <c r="P120" s="223">
        <v>895642</v>
      </c>
    </row>
    <row r="121" spans="1:16" x14ac:dyDescent="0.2">
      <c r="A121" s="209"/>
      <c r="B121" s="224" t="s">
        <v>287</v>
      </c>
      <c r="C121" s="223">
        <v>26815.19</v>
      </c>
      <c r="D121" s="223">
        <v>74883.37</v>
      </c>
      <c r="E121" s="223">
        <v>507033.75</v>
      </c>
      <c r="F121" s="223">
        <v>191829.59</v>
      </c>
      <c r="G121" s="223">
        <v>25419.96</v>
      </c>
      <c r="H121" s="223">
        <v>23996.27</v>
      </c>
      <c r="I121" s="223">
        <v>4830.3100000000004</v>
      </c>
      <c r="J121" s="223">
        <v>12112.09</v>
      </c>
      <c r="K121" s="223">
        <v>347.46</v>
      </c>
      <c r="L121" s="223">
        <v>144060.92000000001</v>
      </c>
      <c r="M121" s="223">
        <v>24343.73</v>
      </c>
      <c r="N121" s="223">
        <v>867267.99</v>
      </c>
      <c r="O121" s="223"/>
      <c r="P121" s="225">
        <v>867267.99</v>
      </c>
    </row>
    <row r="122" spans="1:16" x14ac:dyDescent="0.2">
      <c r="A122" s="209"/>
      <c r="B122" s="224" t="s">
        <v>288</v>
      </c>
      <c r="C122" s="221">
        <v>59.51</v>
      </c>
      <c r="D122" s="221">
        <v>62.364899999999999</v>
      </c>
      <c r="E122" s="221">
        <v>70.944299999999998</v>
      </c>
      <c r="F122" s="221">
        <v>67.546099999999996</v>
      </c>
      <c r="G122" s="221">
        <v>61.646599999999999</v>
      </c>
      <c r="H122" s="221">
        <v>65.345799999999997</v>
      </c>
      <c r="I122" s="221">
        <v>124.8142</v>
      </c>
      <c r="J122" s="221">
        <v>30.9772</v>
      </c>
      <c r="K122" s="221">
        <v>62.046399999999998</v>
      </c>
      <c r="L122" s="221">
        <v>57.7774</v>
      </c>
      <c r="M122" s="221">
        <v>65.296199999999999</v>
      </c>
      <c r="N122" s="221">
        <v>67.475300000000004</v>
      </c>
      <c r="O122" s="221"/>
      <c r="P122" s="221">
        <v>67.475300000000004</v>
      </c>
    </row>
    <row r="123" spans="1:16" x14ac:dyDescent="0.2">
      <c r="A123" s="209"/>
      <c r="B123" s="226" t="s">
        <v>289</v>
      </c>
      <c r="C123" s="221">
        <v>69.379499999999993</v>
      </c>
      <c r="D123" s="221">
        <v>88.272599999999997</v>
      </c>
      <c r="E123" s="221">
        <v>105.00109999999999</v>
      </c>
      <c r="F123" s="221">
        <v>99.656899999999993</v>
      </c>
      <c r="G123" s="221">
        <v>89.365300000000005</v>
      </c>
      <c r="H123" s="221">
        <v>65.447299999999998</v>
      </c>
      <c r="I123" s="221">
        <v>124.8142</v>
      </c>
      <c r="J123" s="221">
        <v>44.156399999999998</v>
      </c>
      <c r="K123" s="221">
        <v>92.409599999999998</v>
      </c>
      <c r="L123" s="221">
        <v>78.624300000000005</v>
      </c>
      <c r="M123" s="221">
        <v>65.721000000000004</v>
      </c>
      <c r="N123" s="221">
        <v>96.831999999999994</v>
      </c>
      <c r="O123" s="221"/>
      <c r="P123" s="221">
        <v>96.831999999999994</v>
      </c>
    </row>
    <row r="124" spans="1:16" x14ac:dyDescent="0.2">
      <c r="A124" s="209"/>
      <c r="B124" s="220" t="s">
        <v>307</v>
      </c>
      <c r="C124" s="227">
        <v>0</v>
      </c>
      <c r="D124" s="227">
        <v>0</v>
      </c>
      <c r="E124" s="227">
        <v>0</v>
      </c>
      <c r="F124" s="227">
        <v>0</v>
      </c>
      <c r="G124" s="227">
        <v>0</v>
      </c>
      <c r="H124" s="227">
        <v>0</v>
      </c>
      <c r="I124" s="227">
        <v>0</v>
      </c>
      <c r="J124" s="227">
        <v>0</v>
      </c>
      <c r="K124" s="227">
        <v>0</v>
      </c>
      <c r="L124" s="227">
        <v>0</v>
      </c>
      <c r="M124" s="227">
        <v>0</v>
      </c>
      <c r="N124" s="227">
        <v>0</v>
      </c>
      <c r="O124" s="227"/>
      <c r="P124" s="227">
        <v>0</v>
      </c>
    </row>
    <row r="125" spans="1:16" x14ac:dyDescent="0.2">
      <c r="A125" s="209"/>
      <c r="B125" s="222" t="s">
        <v>285</v>
      </c>
      <c r="C125" s="223">
        <v>88066</v>
      </c>
      <c r="D125" s="223">
        <v>211548</v>
      </c>
      <c r="E125" s="223">
        <v>1194296</v>
      </c>
      <c r="F125" s="223">
        <v>462323</v>
      </c>
      <c r="G125" s="223">
        <v>69131</v>
      </c>
      <c r="H125" s="223">
        <v>29389</v>
      </c>
      <c r="I125" s="223">
        <v>12863</v>
      </c>
      <c r="J125" s="223">
        <v>43549</v>
      </c>
      <c r="K125" s="223"/>
      <c r="L125" s="223">
        <v>425157</v>
      </c>
      <c r="M125" s="223">
        <v>29389</v>
      </c>
      <c r="N125" s="223">
        <v>2111165</v>
      </c>
      <c r="O125" s="223"/>
      <c r="P125" s="223">
        <v>2111165</v>
      </c>
    </row>
    <row r="126" spans="1:16" x14ac:dyDescent="0.2">
      <c r="A126" s="209"/>
      <c r="B126" s="224" t="s">
        <v>286</v>
      </c>
      <c r="C126" s="223">
        <v>56537</v>
      </c>
      <c r="D126" s="223">
        <v>135788</v>
      </c>
      <c r="E126" s="223">
        <v>791070</v>
      </c>
      <c r="F126" s="223">
        <v>312220</v>
      </c>
      <c r="G126" s="223">
        <v>44660</v>
      </c>
      <c r="H126" s="223">
        <v>26590</v>
      </c>
      <c r="I126" s="223">
        <v>9083</v>
      </c>
      <c r="J126" s="223">
        <v>26250</v>
      </c>
      <c r="K126" s="223"/>
      <c r="L126" s="223">
        <v>272318</v>
      </c>
      <c r="M126" s="223">
        <v>26590</v>
      </c>
      <c r="N126" s="223">
        <v>1402198</v>
      </c>
      <c r="O126" s="223"/>
      <c r="P126" s="223">
        <v>1402198</v>
      </c>
    </row>
    <row r="127" spans="1:16" x14ac:dyDescent="0.2">
      <c r="A127" s="209"/>
      <c r="B127" s="224" t="s">
        <v>287</v>
      </c>
      <c r="C127" s="223">
        <v>61810.9</v>
      </c>
      <c r="D127" s="223">
        <v>118667.55</v>
      </c>
      <c r="E127" s="223">
        <v>804967.08</v>
      </c>
      <c r="F127" s="223">
        <v>306481.21000000002</v>
      </c>
      <c r="G127" s="223">
        <v>42509.48</v>
      </c>
      <c r="H127" s="223">
        <v>24843.24</v>
      </c>
      <c r="I127" s="223">
        <v>3769.88</v>
      </c>
      <c r="J127" s="223">
        <v>10885.28</v>
      </c>
      <c r="K127" s="223"/>
      <c r="L127" s="223">
        <v>237643.09</v>
      </c>
      <c r="M127" s="223">
        <v>24843.24</v>
      </c>
      <c r="N127" s="223">
        <v>1373934.62</v>
      </c>
      <c r="O127" s="223"/>
      <c r="P127" s="225">
        <v>1373934.62</v>
      </c>
    </row>
    <row r="128" spans="1:16" x14ac:dyDescent="0.2">
      <c r="A128" s="209"/>
      <c r="B128" s="224" t="s">
        <v>288</v>
      </c>
      <c r="C128" s="221">
        <v>70.186999999999998</v>
      </c>
      <c r="D128" s="221">
        <v>56.094900000000003</v>
      </c>
      <c r="E128" s="221">
        <v>67.400999999999996</v>
      </c>
      <c r="F128" s="221">
        <v>66.291600000000003</v>
      </c>
      <c r="G128" s="221">
        <v>61.491199999999999</v>
      </c>
      <c r="H128" s="221">
        <v>84.532399999999996</v>
      </c>
      <c r="I128" s="221">
        <v>29.3079</v>
      </c>
      <c r="J128" s="221">
        <v>24.9955</v>
      </c>
      <c r="K128" s="221">
        <v>0</v>
      </c>
      <c r="L128" s="221">
        <v>55.895400000000002</v>
      </c>
      <c r="M128" s="221">
        <v>84.532399999999996</v>
      </c>
      <c r="N128" s="221">
        <v>65.079499999999996</v>
      </c>
      <c r="O128" s="221"/>
      <c r="P128" s="221">
        <v>65.079499999999996</v>
      </c>
    </row>
    <row r="129" spans="1:16" ht="13.5" thickBot="1" x14ac:dyDescent="0.25">
      <c r="A129" s="209"/>
      <c r="B129" s="226" t="s">
        <v>289</v>
      </c>
      <c r="C129" s="228">
        <v>109.3282</v>
      </c>
      <c r="D129" s="228">
        <v>87.391800000000003</v>
      </c>
      <c r="E129" s="228">
        <v>101.7567</v>
      </c>
      <c r="F129" s="228">
        <v>98.161900000000003</v>
      </c>
      <c r="G129" s="228">
        <v>95.184700000000007</v>
      </c>
      <c r="H129" s="228">
        <v>93.430800000000005</v>
      </c>
      <c r="I129" s="228">
        <v>41.504800000000003</v>
      </c>
      <c r="J129" s="228">
        <v>41.467700000000001</v>
      </c>
      <c r="K129" s="228">
        <v>0</v>
      </c>
      <c r="L129" s="228">
        <v>87.266800000000003</v>
      </c>
      <c r="M129" s="228">
        <v>93.430800000000005</v>
      </c>
      <c r="N129" s="228">
        <v>97.984399999999994</v>
      </c>
      <c r="O129" s="228"/>
      <c r="P129" s="228">
        <v>97.984399999999994</v>
      </c>
    </row>
    <row r="130" spans="1:16" x14ac:dyDescent="0.2">
      <c r="A130" s="209"/>
      <c r="B130" s="220" t="s">
        <v>308</v>
      </c>
      <c r="C130" s="221">
        <v>0</v>
      </c>
      <c r="D130" s="221">
        <v>0</v>
      </c>
      <c r="E130" s="221">
        <v>0</v>
      </c>
      <c r="F130" s="221">
        <v>0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1">
        <v>0</v>
      </c>
      <c r="M130" s="221">
        <v>0</v>
      </c>
      <c r="N130" s="221">
        <v>0</v>
      </c>
      <c r="O130" s="221"/>
      <c r="P130" s="221">
        <v>0</v>
      </c>
    </row>
    <row r="131" spans="1:16" x14ac:dyDescent="0.2">
      <c r="A131" s="209"/>
      <c r="B131" s="222" t="s">
        <v>285</v>
      </c>
      <c r="C131" s="223">
        <v>40149</v>
      </c>
      <c r="D131" s="223">
        <v>179866</v>
      </c>
      <c r="E131" s="223">
        <v>594589</v>
      </c>
      <c r="F131" s="223">
        <v>231161</v>
      </c>
      <c r="G131" s="223">
        <v>34260</v>
      </c>
      <c r="H131" s="223">
        <v>17195</v>
      </c>
      <c r="I131" s="223">
        <v>1611</v>
      </c>
      <c r="J131" s="223">
        <v>23790</v>
      </c>
      <c r="K131" s="223">
        <v>480</v>
      </c>
      <c r="L131" s="223">
        <v>279676</v>
      </c>
      <c r="M131" s="223">
        <v>17675</v>
      </c>
      <c r="N131" s="223">
        <v>1123101</v>
      </c>
      <c r="O131" s="223"/>
      <c r="P131" s="223">
        <v>1123101</v>
      </c>
    </row>
    <row r="132" spans="1:16" x14ac:dyDescent="0.2">
      <c r="A132" s="209"/>
      <c r="B132" s="224" t="s">
        <v>286</v>
      </c>
      <c r="C132" s="223">
        <v>26520</v>
      </c>
      <c r="D132" s="223">
        <v>147167</v>
      </c>
      <c r="E132" s="223">
        <v>396402</v>
      </c>
      <c r="F132" s="223">
        <v>154104</v>
      </c>
      <c r="G132" s="223">
        <v>22832</v>
      </c>
      <c r="H132" s="223">
        <v>15932</v>
      </c>
      <c r="I132" s="223">
        <v>1311</v>
      </c>
      <c r="J132" s="223">
        <v>15864</v>
      </c>
      <c r="K132" s="223">
        <v>320</v>
      </c>
      <c r="L132" s="223">
        <v>213694</v>
      </c>
      <c r="M132" s="223">
        <v>16252</v>
      </c>
      <c r="N132" s="223">
        <v>780452</v>
      </c>
      <c r="O132" s="223"/>
      <c r="P132" s="223">
        <v>780452</v>
      </c>
    </row>
    <row r="133" spans="1:16" x14ac:dyDescent="0.2">
      <c r="A133" s="209"/>
      <c r="B133" s="224" t="s">
        <v>287</v>
      </c>
      <c r="C133" s="223">
        <v>26479.52</v>
      </c>
      <c r="D133" s="223">
        <v>58491.199999999997</v>
      </c>
      <c r="E133" s="223">
        <v>390103.86</v>
      </c>
      <c r="F133" s="223">
        <v>150948.26999999999</v>
      </c>
      <c r="G133" s="223">
        <v>20569.72</v>
      </c>
      <c r="H133" s="223">
        <v>12178.36</v>
      </c>
      <c r="I133" s="223">
        <v>3294.93</v>
      </c>
      <c r="J133" s="223">
        <v>6944.3</v>
      </c>
      <c r="K133" s="223">
        <v>304.52</v>
      </c>
      <c r="L133" s="223">
        <v>115779.67</v>
      </c>
      <c r="M133" s="223">
        <v>12482.88</v>
      </c>
      <c r="N133" s="223">
        <v>669314.68000000005</v>
      </c>
      <c r="O133" s="223"/>
      <c r="P133" s="225">
        <v>669314.68000000005</v>
      </c>
    </row>
    <row r="134" spans="1:16" x14ac:dyDescent="0.2">
      <c r="A134" s="209"/>
      <c r="B134" s="224" t="s">
        <v>288</v>
      </c>
      <c r="C134" s="221">
        <v>65.953100000000006</v>
      </c>
      <c r="D134" s="221">
        <v>32.519300000000001</v>
      </c>
      <c r="E134" s="221">
        <v>65.608999999999995</v>
      </c>
      <c r="F134" s="221">
        <v>65.3001</v>
      </c>
      <c r="G134" s="221">
        <v>60.04</v>
      </c>
      <c r="H134" s="221">
        <v>70.825000000000003</v>
      </c>
      <c r="I134" s="221">
        <v>204.52699999999999</v>
      </c>
      <c r="J134" s="221">
        <v>29.19</v>
      </c>
      <c r="K134" s="221">
        <v>63.441699999999997</v>
      </c>
      <c r="L134" s="221">
        <v>41.397799999999997</v>
      </c>
      <c r="M134" s="221">
        <v>70.624499999999998</v>
      </c>
      <c r="N134" s="221">
        <v>59.595199999999998</v>
      </c>
      <c r="O134" s="221"/>
      <c r="P134" s="221">
        <v>59.595199999999998</v>
      </c>
    </row>
    <row r="135" spans="1:16" x14ac:dyDescent="0.2">
      <c r="A135" s="209"/>
      <c r="B135" s="226" t="s">
        <v>289</v>
      </c>
      <c r="C135" s="221">
        <v>99.847399999999993</v>
      </c>
      <c r="D135" s="221">
        <v>39.744799999999998</v>
      </c>
      <c r="E135" s="221">
        <v>98.411199999999994</v>
      </c>
      <c r="F135" s="221">
        <v>97.952200000000005</v>
      </c>
      <c r="G135" s="221">
        <v>90.0916</v>
      </c>
      <c r="H135" s="221">
        <v>76.439599999999999</v>
      </c>
      <c r="I135" s="221">
        <v>251.3295</v>
      </c>
      <c r="J135" s="221">
        <v>43.774000000000001</v>
      </c>
      <c r="K135" s="221">
        <v>95.162499999999994</v>
      </c>
      <c r="L135" s="221">
        <v>54.180100000000003</v>
      </c>
      <c r="M135" s="221">
        <v>76.808300000000003</v>
      </c>
      <c r="N135" s="221">
        <v>85.759900000000002</v>
      </c>
      <c r="O135" s="221"/>
      <c r="P135" s="221">
        <v>85.759900000000002</v>
      </c>
    </row>
    <row r="136" spans="1:16" x14ac:dyDescent="0.2">
      <c r="A136" s="209"/>
      <c r="B136" s="220" t="s">
        <v>309</v>
      </c>
      <c r="C136" s="227">
        <v>0</v>
      </c>
      <c r="D136" s="227">
        <v>0</v>
      </c>
      <c r="E136" s="227">
        <v>0</v>
      </c>
      <c r="F136" s="227">
        <v>0</v>
      </c>
      <c r="G136" s="227">
        <v>0</v>
      </c>
      <c r="H136" s="227">
        <v>0</v>
      </c>
      <c r="I136" s="227">
        <v>0</v>
      </c>
      <c r="J136" s="227">
        <v>0</v>
      </c>
      <c r="K136" s="227">
        <v>0</v>
      </c>
      <c r="L136" s="227">
        <v>0</v>
      </c>
      <c r="M136" s="227">
        <v>0</v>
      </c>
      <c r="N136" s="227">
        <v>0</v>
      </c>
      <c r="O136" s="227"/>
      <c r="P136" s="227">
        <v>0</v>
      </c>
    </row>
    <row r="137" spans="1:16" x14ac:dyDescent="0.2">
      <c r="A137" s="209"/>
      <c r="B137" s="222" t="s">
        <v>285</v>
      </c>
      <c r="C137" s="223">
        <v>54924</v>
      </c>
      <c r="D137" s="223">
        <v>135072</v>
      </c>
      <c r="E137" s="223">
        <v>518603</v>
      </c>
      <c r="F137" s="223">
        <v>203894</v>
      </c>
      <c r="G137" s="223">
        <v>32001</v>
      </c>
      <c r="H137" s="223">
        <v>20793</v>
      </c>
      <c r="I137" s="223">
        <v>2750</v>
      </c>
      <c r="J137" s="223">
        <v>32400</v>
      </c>
      <c r="K137" s="223"/>
      <c r="L137" s="223">
        <v>257147</v>
      </c>
      <c r="M137" s="223">
        <v>20793</v>
      </c>
      <c r="N137" s="223">
        <v>1000437</v>
      </c>
      <c r="O137" s="223"/>
      <c r="P137" s="223">
        <v>1000437</v>
      </c>
    </row>
    <row r="138" spans="1:16" x14ac:dyDescent="0.2">
      <c r="A138" s="209"/>
      <c r="B138" s="224" t="s">
        <v>286</v>
      </c>
      <c r="C138" s="223">
        <v>33881</v>
      </c>
      <c r="D138" s="223">
        <v>87084</v>
      </c>
      <c r="E138" s="223">
        <v>344427</v>
      </c>
      <c r="F138" s="223">
        <v>135892</v>
      </c>
      <c r="G138" s="223">
        <v>21630</v>
      </c>
      <c r="H138" s="223">
        <v>16153</v>
      </c>
      <c r="I138" s="223">
        <v>1720</v>
      </c>
      <c r="J138" s="223">
        <v>17520</v>
      </c>
      <c r="K138" s="223"/>
      <c r="L138" s="223">
        <v>161835</v>
      </c>
      <c r="M138" s="223">
        <v>16153</v>
      </c>
      <c r="N138" s="223">
        <v>658307</v>
      </c>
      <c r="O138" s="223"/>
      <c r="P138" s="223">
        <v>658307</v>
      </c>
    </row>
    <row r="139" spans="1:16" x14ac:dyDescent="0.2">
      <c r="A139" s="209"/>
      <c r="B139" s="224" t="s">
        <v>287</v>
      </c>
      <c r="C139" s="223">
        <v>25105.41</v>
      </c>
      <c r="D139" s="223">
        <v>67642.899999999994</v>
      </c>
      <c r="E139" s="223">
        <v>353087.32</v>
      </c>
      <c r="F139" s="223">
        <v>136902.95000000001</v>
      </c>
      <c r="G139" s="223">
        <v>18213.650000000001</v>
      </c>
      <c r="H139" s="223">
        <v>12162.78</v>
      </c>
      <c r="I139" s="223">
        <v>1252.21</v>
      </c>
      <c r="J139" s="223">
        <v>4210.1400000000003</v>
      </c>
      <c r="K139" s="223"/>
      <c r="L139" s="223">
        <v>116424.31</v>
      </c>
      <c r="M139" s="223">
        <v>12162.78</v>
      </c>
      <c r="N139" s="223">
        <v>618577.36</v>
      </c>
      <c r="O139" s="223"/>
      <c r="P139" s="225">
        <v>618577.36</v>
      </c>
    </row>
    <row r="140" spans="1:16" x14ac:dyDescent="0.2">
      <c r="A140" s="209"/>
      <c r="B140" s="224" t="s">
        <v>288</v>
      </c>
      <c r="C140" s="221">
        <v>45.709400000000002</v>
      </c>
      <c r="D140" s="221">
        <v>50.079099999999997</v>
      </c>
      <c r="E140" s="221">
        <v>68.084299999999999</v>
      </c>
      <c r="F140" s="221">
        <v>67.144199999999998</v>
      </c>
      <c r="G140" s="221">
        <v>56.915900000000001</v>
      </c>
      <c r="H140" s="221">
        <v>58.494599999999998</v>
      </c>
      <c r="I140" s="221">
        <v>45.5349</v>
      </c>
      <c r="J140" s="221">
        <v>12.994300000000001</v>
      </c>
      <c r="K140" s="221"/>
      <c r="L140" s="221">
        <v>45.275399999999998</v>
      </c>
      <c r="M140" s="221">
        <v>58.494599999999998</v>
      </c>
      <c r="N140" s="221">
        <v>61.8307</v>
      </c>
      <c r="O140" s="221"/>
      <c r="P140" s="221">
        <v>61.8307</v>
      </c>
    </row>
    <row r="141" spans="1:16" x14ac:dyDescent="0.2">
      <c r="A141" s="209"/>
      <c r="B141" s="226" t="s">
        <v>289</v>
      </c>
      <c r="C141" s="221">
        <v>74.098799999999997</v>
      </c>
      <c r="D141" s="221">
        <v>77.6755</v>
      </c>
      <c r="E141" s="221">
        <v>102.51439999999999</v>
      </c>
      <c r="F141" s="221">
        <v>100.7439</v>
      </c>
      <c r="G141" s="221">
        <v>84.205500000000001</v>
      </c>
      <c r="H141" s="221">
        <v>75.297300000000007</v>
      </c>
      <c r="I141" s="221">
        <v>72.802899999999994</v>
      </c>
      <c r="J141" s="221">
        <v>24.0305</v>
      </c>
      <c r="K141" s="221">
        <v>0</v>
      </c>
      <c r="L141" s="221">
        <v>71.940100000000001</v>
      </c>
      <c r="M141" s="221">
        <v>75.297300000000007</v>
      </c>
      <c r="N141" s="221">
        <v>93.9649</v>
      </c>
      <c r="O141" s="221"/>
      <c r="P141" s="221">
        <v>93.9649</v>
      </c>
    </row>
    <row r="142" spans="1:16" x14ac:dyDescent="0.2">
      <c r="A142" s="209"/>
      <c r="B142" s="220" t="s">
        <v>310</v>
      </c>
      <c r="C142" s="227">
        <v>0</v>
      </c>
      <c r="D142" s="227">
        <v>0</v>
      </c>
      <c r="E142" s="227">
        <v>0</v>
      </c>
      <c r="F142" s="227">
        <v>0</v>
      </c>
      <c r="G142" s="227">
        <v>0</v>
      </c>
      <c r="H142" s="227">
        <v>0</v>
      </c>
      <c r="I142" s="227">
        <v>0</v>
      </c>
      <c r="J142" s="227">
        <v>0</v>
      </c>
      <c r="K142" s="227">
        <v>0</v>
      </c>
      <c r="L142" s="227">
        <v>0</v>
      </c>
      <c r="M142" s="227">
        <v>0</v>
      </c>
      <c r="N142" s="227">
        <v>0</v>
      </c>
      <c r="O142" s="227"/>
      <c r="P142" s="227">
        <v>0</v>
      </c>
    </row>
    <row r="143" spans="1:16" x14ac:dyDescent="0.2">
      <c r="A143" s="209"/>
      <c r="B143" s="222" t="s">
        <v>285</v>
      </c>
      <c r="C143" s="223">
        <v>24100</v>
      </c>
      <c r="D143" s="223">
        <v>67837</v>
      </c>
      <c r="E143" s="223">
        <v>370893</v>
      </c>
      <c r="F143" s="223">
        <v>148973</v>
      </c>
      <c r="G143" s="223">
        <v>19793</v>
      </c>
      <c r="H143" s="223">
        <v>23218</v>
      </c>
      <c r="I143" s="223">
        <v>1122</v>
      </c>
      <c r="J143" s="223">
        <v>14000</v>
      </c>
      <c r="K143" s="223"/>
      <c r="L143" s="223">
        <v>126852</v>
      </c>
      <c r="M143" s="223">
        <v>23218</v>
      </c>
      <c r="N143" s="223">
        <v>669936</v>
      </c>
      <c r="O143" s="223"/>
      <c r="P143" s="223">
        <v>669936</v>
      </c>
    </row>
    <row r="144" spans="1:16" x14ac:dyDescent="0.2">
      <c r="A144" s="209"/>
      <c r="B144" s="224" t="s">
        <v>286</v>
      </c>
      <c r="C144" s="223">
        <v>13829</v>
      </c>
      <c r="D144" s="223">
        <v>45070</v>
      </c>
      <c r="E144" s="223">
        <v>253289</v>
      </c>
      <c r="F144" s="223">
        <v>101519</v>
      </c>
      <c r="G144" s="223">
        <v>13893</v>
      </c>
      <c r="H144" s="223">
        <v>22342</v>
      </c>
      <c r="I144" s="223">
        <v>962</v>
      </c>
      <c r="J144" s="223">
        <v>8600</v>
      </c>
      <c r="K144" s="223"/>
      <c r="L144" s="223">
        <v>82354</v>
      </c>
      <c r="M144" s="223">
        <v>22342</v>
      </c>
      <c r="N144" s="223">
        <v>459504</v>
      </c>
      <c r="O144" s="223"/>
      <c r="P144" s="223">
        <v>459504</v>
      </c>
    </row>
    <row r="145" spans="1:16" x14ac:dyDescent="0.2">
      <c r="A145" s="209"/>
      <c r="B145" s="224" t="s">
        <v>287</v>
      </c>
      <c r="C145" s="223">
        <v>13471.53</v>
      </c>
      <c r="D145" s="223">
        <v>37345.49</v>
      </c>
      <c r="E145" s="223">
        <v>246692.34</v>
      </c>
      <c r="F145" s="223">
        <v>93838.56</v>
      </c>
      <c r="G145" s="223">
        <v>12614.7</v>
      </c>
      <c r="H145" s="223">
        <v>5335.86</v>
      </c>
      <c r="I145" s="223">
        <v>1142.77</v>
      </c>
      <c r="J145" s="223">
        <v>1736.26</v>
      </c>
      <c r="K145" s="223"/>
      <c r="L145" s="223">
        <v>66310.75</v>
      </c>
      <c r="M145" s="223">
        <v>5335.86</v>
      </c>
      <c r="N145" s="223">
        <v>412177.51</v>
      </c>
      <c r="O145" s="223"/>
      <c r="P145" s="225">
        <v>412177.51</v>
      </c>
    </row>
    <row r="146" spans="1:16" x14ac:dyDescent="0.2">
      <c r="A146" s="209"/>
      <c r="B146" s="224" t="s">
        <v>288</v>
      </c>
      <c r="C146" s="221">
        <v>55.898499999999999</v>
      </c>
      <c r="D146" s="221">
        <v>55.0518</v>
      </c>
      <c r="E146" s="221">
        <v>66.513099999999994</v>
      </c>
      <c r="F146" s="221">
        <v>62.990299999999998</v>
      </c>
      <c r="G146" s="221">
        <v>63.7331</v>
      </c>
      <c r="H146" s="221">
        <v>22.9816</v>
      </c>
      <c r="I146" s="221">
        <v>101.85120000000001</v>
      </c>
      <c r="J146" s="221">
        <v>12.401899999999999</v>
      </c>
      <c r="K146" s="221"/>
      <c r="L146" s="221">
        <v>52.274099999999997</v>
      </c>
      <c r="M146" s="221">
        <v>22.9816</v>
      </c>
      <c r="N146" s="221">
        <v>61.524900000000002</v>
      </c>
      <c r="O146" s="221"/>
      <c r="P146" s="221">
        <v>61.524900000000002</v>
      </c>
    </row>
    <row r="147" spans="1:16" x14ac:dyDescent="0.2">
      <c r="A147" s="209"/>
      <c r="B147" s="226" t="s">
        <v>289</v>
      </c>
      <c r="C147" s="221">
        <v>97.415099999999995</v>
      </c>
      <c r="D147" s="221">
        <v>82.861099999999993</v>
      </c>
      <c r="E147" s="221">
        <v>97.395600000000002</v>
      </c>
      <c r="F147" s="221">
        <v>92.4345</v>
      </c>
      <c r="G147" s="221">
        <v>90.799000000000007</v>
      </c>
      <c r="H147" s="221">
        <v>23.8826</v>
      </c>
      <c r="I147" s="221">
        <v>118.7911</v>
      </c>
      <c r="J147" s="221">
        <v>20.1891</v>
      </c>
      <c r="K147" s="221">
        <v>0</v>
      </c>
      <c r="L147" s="221">
        <v>80.519199999999998</v>
      </c>
      <c r="M147" s="221">
        <v>23.8826</v>
      </c>
      <c r="N147" s="221">
        <v>89.700500000000005</v>
      </c>
      <c r="O147" s="221"/>
      <c r="P147" s="221">
        <v>89.700500000000005</v>
      </c>
    </row>
    <row r="148" spans="1:16" x14ac:dyDescent="0.2">
      <c r="A148" s="209"/>
      <c r="B148" s="220" t="s">
        <v>311</v>
      </c>
      <c r="C148" s="227">
        <v>0</v>
      </c>
      <c r="D148" s="227">
        <v>0</v>
      </c>
      <c r="E148" s="227">
        <v>0</v>
      </c>
      <c r="F148" s="227">
        <v>0</v>
      </c>
      <c r="G148" s="227">
        <v>0</v>
      </c>
      <c r="H148" s="227">
        <v>0</v>
      </c>
      <c r="I148" s="227">
        <v>0</v>
      </c>
      <c r="J148" s="227">
        <v>0</v>
      </c>
      <c r="K148" s="227">
        <v>0</v>
      </c>
      <c r="L148" s="227">
        <v>0</v>
      </c>
      <c r="M148" s="227">
        <v>0</v>
      </c>
      <c r="N148" s="227">
        <v>0</v>
      </c>
      <c r="O148" s="227"/>
      <c r="P148" s="227">
        <v>0</v>
      </c>
    </row>
    <row r="149" spans="1:16" x14ac:dyDescent="0.2">
      <c r="A149" s="209"/>
      <c r="B149" s="222" t="s">
        <v>285</v>
      </c>
      <c r="C149" s="223">
        <v>54440</v>
      </c>
      <c r="D149" s="223">
        <v>128227</v>
      </c>
      <c r="E149" s="223">
        <v>737547</v>
      </c>
      <c r="F149" s="223">
        <v>288467</v>
      </c>
      <c r="G149" s="223">
        <v>37880</v>
      </c>
      <c r="H149" s="223">
        <v>25745</v>
      </c>
      <c r="I149" s="223">
        <v>4644</v>
      </c>
      <c r="J149" s="223">
        <v>23440</v>
      </c>
      <c r="K149" s="223"/>
      <c r="L149" s="223">
        <v>248631</v>
      </c>
      <c r="M149" s="223">
        <v>25745</v>
      </c>
      <c r="N149" s="223">
        <v>1300390</v>
      </c>
      <c r="O149" s="223"/>
      <c r="P149" s="223">
        <v>1300390</v>
      </c>
    </row>
    <row r="150" spans="1:16" x14ac:dyDescent="0.2">
      <c r="A150" s="209"/>
      <c r="B150" s="224" t="s">
        <v>286</v>
      </c>
      <c r="C150" s="223">
        <v>35007</v>
      </c>
      <c r="D150" s="223">
        <v>84751</v>
      </c>
      <c r="E150" s="223">
        <v>490016</v>
      </c>
      <c r="F150" s="223">
        <v>192052</v>
      </c>
      <c r="G150" s="223">
        <v>24825</v>
      </c>
      <c r="H150" s="223">
        <v>24010</v>
      </c>
      <c r="I150" s="223">
        <v>3237</v>
      </c>
      <c r="J150" s="223">
        <v>14070</v>
      </c>
      <c r="K150" s="223"/>
      <c r="L150" s="223">
        <v>161890</v>
      </c>
      <c r="M150" s="223">
        <v>24010</v>
      </c>
      <c r="N150" s="223">
        <v>867968</v>
      </c>
      <c r="O150" s="223"/>
      <c r="P150" s="223">
        <v>867968</v>
      </c>
    </row>
    <row r="151" spans="1:16" x14ac:dyDescent="0.2">
      <c r="A151" s="209"/>
      <c r="B151" s="224" t="s">
        <v>287</v>
      </c>
      <c r="C151" s="223">
        <v>39259.35</v>
      </c>
      <c r="D151" s="223">
        <v>96512.28</v>
      </c>
      <c r="E151" s="223">
        <v>492629.25</v>
      </c>
      <c r="F151" s="223">
        <v>189039.44</v>
      </c>
      <c r="G151" s="223">
        <v>24966.97</v>
      </c>
      <c r="H151" s="223">
        <v>16895.63</v>
      </c>
      <c r="I151" s="223">
        <v>2345.46</v>
      </c>
      <c r="J151" s="223">
        <v>5931.79</v>
      </c>
      <c r="K151" s="223"/>
      <c r="L151" s="223">
        <v>169015.85</v>
      </c>
      <c r="M151" s="223">
        <v>16895.63</v>
      </c>
      <c r="N151" s="223">
        <v>867580.17</v>
      </c>
      <c r="O151" s="223"/>
      <c r="P151" s="225">
        <v>867580.17</v>
      </c>
    </row>
    <row r="152" spans="1:16" x14ac:dyDescent="0.2">
      <c r="A152" s="209"/>
      <c r="B152" s="224" t="s">
        <v>288</v>
      </c>
      <c r="C152" s="221">
        <v>72.114900000000006</v>
      </c>
      <c r="D152" s="221">
        <v>75.2667</v>
      </c>
      <c r="E152" s="221">
        <v>66.792900000000003</v>
      </c>
      <c r="F152" s="221">
        <v>65.532399999999996</v>
      </c>
      <c r="G152" s="221">
        <v>65.910700000000006</v>
      </c>
      <c r="H152" s="221">
        <v>65.626800000000003</v>
      </c>
      <c r="I152" s="221">
        <v>50.505200000000002</v>
      </c>
      <c r="J152" s="221">
        <v>25.3063</v>
      </c>
      <c r="K152" s="221">
        <v>0</v>
      </c>
      <c r="L152" s="221">
        <v>67.9786</v>
      </c>
      <c r="M152" s="221">
        <v>65.626800000000003</v>
      </c>
      <c r="N152" s="221">
        <v>66.716899999999995</v>
      </c>
      <c r="O152" s="221"/>
      <c r="P152" s="221">
        <v>66.716899999999995</v>
      </c>
    </row>
    <row r="153" spans="1:16" x14ac:dyDescent="0.2">
      <c r="A153" s="209"/>
      <c r="B153" s="226" t="s">
        <v>289</v>
      </c>
      <c r="C153" s="221">
        <v>112.14709999999999</v>
      </c>
      <c r="D153" s="221">
        <v>113.8775</v>
      </c>
      <c r="E153" s="221">
        <v>100.5333</v>
      </c>
      <c r="F153" s="221">
        <v>98.431399999999996</v>
      </c>
      <c r="G153" s="221">
        <v>100.5719</v>
      </c>
      <c r="H153" s="221">
        <v>70.369100000000003</v>
      </c>
      <c r="I153" s="221">
        <v>72.457800000000006</v>
      </c>
      <c r="J153" s="221">
        <v>42.159100000000002</v>
      </c>
      <c r="K153" s="221">
        <v>0</v>
      </c>
      <c r="L153" s="221">
        <v>104.40170000000001</v>
      </c>
      <c r="M153" s="221">
        <v>70.369100000000003</v>
      </c>
      <c r="N153" s="221">
        <v>99.955299999999994</v>
      </c>
      <c r="O153" s="221"/>
      <c r="P153" s="221">
        <v>99.955299999999994</v>
      </c>
    </row>
    <row r="154" spans="1:16" x14ac:dyDescent="0.2">
      <c r="A154" s="209"/>
      <c r="B154" s="220" t="s">
        <v>312</v>
      </c>
      <c r="C154" s="227">
        <v>0</v>
      </c>
      <c r="D154" s="227">
        <v>0</v>
      </c>
      <c r="E154" s="227">
        <v>0</v>
      </c>
      <c r="F154" s="227">
        <v>0</v>
      </c>
      <c r="G154" s="227">
        <v>0</v>
      </c>
      <c r="H154" s="227">
        <v>0</v>
      </c>
      <c r="I154" s="227">
        <v>0</v>
      </c>
      <c r="J154" s="227">
        <v>0</v>
      </c>
      <c r="K154" s="227">
        <v>0</v>
      </c>
      <c r="L154" s="227">
        <v>0</v>
      </c>
      <c r="M154" s="227">
        <v>0</v>
      </c>
      <c r="N154" s="227">
        <v>0</v>
      </c>
      <c r="O154" s="227"/>
      <c r="P154" s="227">
        <v>0</v>
      </c>
    </row>
    <row r="155" spans="1:16" x14ac:dyDescent="0.2">
      <c r="A155" s="209"/>
      <c r="B155" s="222" t="s">
        <v>285</v>
      </c>
      <c r="C155" s="223">
        <v>55324</v>
      </c>
      <c r="D155" s="223">
        <v>122931</v>
      </c>
      <c r="E155" s="223">
        <v>580300</v>
      </c>
      <c r="F155" s="223">
        <v>228131</v>
      </c>
      <c r="G155" s="223">
        <v>29548</v>
      </c>
      <c r="H155" s="223">
        <v>23611</v>
      </c>
      <c r="I155" s="223">
        <v>3778</v>
      </c>
      <c r="J155" s="223">
        <v>23250</v>
      </c>
      <c r="K155" s="223">
        <v>50</v>
      </c>
      <c r="L155" s="223">
        <v>234831</v>
      </c>
      <c r="M155" s="223">
        <v>23661</v>
      </c>
      <c r="N155" s="223">
        <v>1066923</v>
      </c>
      <c r="O155" s="223"/>
      <c r="P155" s="223">
        <v>1066923</v>
      </c>
    </row>
    <row r="156" spans="1:16" x14ac:dyDescent="0.2">
      <c r="A156" s="209"/>
      <c r="B156" s="224" t="s">
        <v>286</v>
      </c>
      <c r="C156" s="223">
        <v>34229</v>
      </c>
      <c r="D156" s="223">
        <v>83848</v>
      </c>
      <c r="E156" s="223">
        <v>387257</v>
      </c>
      <c r="F156" s="223">
        <v>152240</v>
      </c>
      <c r="G156" s="223">
        <v>19774</v>
      </c>
      <c r="H156" s="223">
        <v>22361</v>
      </c>
      <c r="I156" s="223">
        <v>2619</v>
      </c>
      <c r="J156" s="223">
        <v>13850</v>
      </c>
      <c r="K156" s="223">
        <v>50</v>
      </c>
      <c r="L156" s="223">
        <v>154320</v>
      </c>
      <c r="M156" s="223">
        <v>22411</v>
      </c>
      <c r="N156" s="223">
        <v>716228</v>
      </c>
      <c r="O156" s="223"/>
      <c r="P156" s="223">
        <v>716228</v>
      </c>
    </row>
    <row r="157" spans="1:16" x14ac:dyDescent="0.2">
      <c r="A157" s="209"/>
      <c r="B157" s="224" t="s">
        <v>287</v>
      </c>
      <c r="C157" s="223">
        <v>32374.51</v>
      </c>
      <c r="D157" s="223">
        <v>63984.43</v>
      </c>
      <c r="E157" s="223">
        <v>395761.72</v>
      </c>
      <c r="F157" s="223">
        <v>155984.82</v>
      </c>
      <c r="G157" s="223">
        <v>19834.009999999998</v>
      </c>
      <c r="H157" s="223">
        <v>16749.18</v>
      </c>
      <c r="I157" s="223">
        <v>1854.63</v>
      </c>
      <c r="J157" s="223">
        <v>3997.73</v>
      </c>
      <c r="K157" s="223">
        <v>72.599999999999994</v>
      </c>
      <c r="L157" s="223">
        <v>122045.31</v>
      </c>
      <c r="M157" s="223">
        <v>16821.78</v>
      </c>
      <c r="N157" s="223">
        <v>690613.63</v>
      </c>
      <c r="O157" s="223"/>
      <c r="P157" s="225">
        <v>690613.63</v>
      </c>
    </row>
    <row r="158" spans="1:16" x14ac:dyDescent="0.2">
      <c r="A158" s="209"/>
      <c r="B158" s="224" t="s">
        <v>288</v>
      </c>
      <c r="C158" s="221">
        <v>58.518000000000001</v>
      </c>
      <c r="D158" s="221">
        <v>52.049100000000003</v>
      </c>
      <c r="E158" s="221">
        <v>68.1995</v>
      </c>
      <c r="F158" s="221">
        <v>68.375100000000003</v>
      </c>
      <c r="G158" s="221">
        <v>67.124700000000004</v>
      </c>
      <c r="H158" s="221">
        <v>70.938000000000002</v>
      </c>
      <c r="I158" s="221">
        <v>49.090299999999999</v>
      </c>
      <c r="J158" s="221">
        <v>17.194500000000001</v>
      </c>
      <c r="K158" s="221">
        <v>145.19999999999999</v>
      </c>
      <c r="L158" s="221">
        <v>51.971499999999999</v>
      </c>
      <c r="M158" s="221">
        <v>71.094999999999999</v>
      </c>
      <c r="N158" s="221">
        <v>64.729500000000002</v>
      </c>
      <c r="O158" s="221"/>
      <c r="P158" s="221">
        <v>64.729500000000002</v>
      </c>
    </row>
    <row r="159" spans="1:16" x14ac:dyDescent="0.2">
      <c r="A159" s="209"/>
      <c r="B159" s="226" t="s">
        <v>289</v>
      </c>
      <c r="C159" s="221">
        <v>94.582099999999997</v>
      </c>
      <c r="D159" s="221">
        <v>76.31</v>
      </c>
      <c r="E159" s="221">
        <v>102.1961</v>
      </c>
      <c r="F159" s="221">
        <v>102.4598</v>
      </c>
      <c r="G159" s="221">
        <v>100.3035</v>
      </c>
      <c r="H159" s="221">
        <v>74.903499999999994</v>
      </c>
      <c r="I159" s="221">
        <v>70.814400000000006</v>
      </c>
      <c r="J159" s="221">
        <v>28.8645</v>
      </c>
      <c r="K159" s="221">
        <v>145.19999999999999</v>
      </c>
      <c r="L159" s="221">
        <v>79.085899999999995</v>
      </c>
      <c r="M159" s="221">
        <v>75.060400000000001</v>
      </c>
      <c r="N159" s="221">
        <v>96.423699999999997</v>
      </c>
      <c r="O159" s="221"/>
      <c r="P159" s="221">
        <v>96.423699999999997</v>
      </c>
    </row>
    <row r="160" spans="1:16" x14ac:dyDescent="0.2">
      <c r="A160" s="209"/>
      <c r="B160" s="220" t="s">
        <v>313</v>
      </c>
      <c r="C160" s="227">
        <v>0</v>
      </c>
      <c r="D160" s="227">
        <v>0</v>
      </c>
      <c r="E160" s="227">
        <v>0</v>
      </c>
      <c r="F160" s="227">
        <v>0</v>
      </c>
      <c r="G160" s="227">
        <v>0</v>
      </c>
      <c r="H160" s="227">
        <v>0</v>
      </c>
      <c r="I160" s="227">
        <v>0</v>
      </c>
      <c r="J160" s="227">
        <v>0</v>
      </c>
      <c r="K160" s="227">
        <v>0</v>
      </c>
      <c r="L160" s="227">
        <v>0</v>
      </c>
      <c r="M160" s="227">
        <v>0</v>
      </c>
      <c r="N160" s="227">
        <v>0</v>
      </c>
      <c r="O160" s="227"/>
      <c r="P160" s="227">
        <v>0</v>
      </c>
    </row>
    <row r="161" spans="1:16" x14ac:dyDescent="0.2">
      <c r="A161" s="209"/>
      <c r="B161" s="222" t="s">
        <v>285</v>
      </c>
      <c r="C161" s="223">
        <v>103937</v>
      </c>
      <c r="D161" s="223">
        <v>192192</v>
      </c>
      <c r="E161" s="223">
        <v>1201208</v>
      </c>
      <c r="F161" s="223">
        <v>463617</v>
      </c>
      <c r="G161" s="223">
        <v>69608</v>
      </c>
      <c r="H161" s="223">
        <v>25791</v>
      </c>
      <c r="I161" s="223">
        <v>10199</v>
      </c>
      <c r="J161" s="223">
        <v>71900</v>
      </c>
      <c r="K161" s="223">
        <v>210</v>
      </c>
      <c r="L161" s="223">
        <v>447836</v>
      </c>
      <c r="M161" s="223">
        <v>26001</v>
      </c>
      <c r="N161" s="223">
        <v>2138662</v>
      </c>
      <c r="O161" s="223"/>
      <c r="P161" s="223">
        <v>2138662</v>
      </c>
    </row>
    <row r="162" spans="1:16" x14ac:dyDescent="0.2">
      <c r="A162" s="209"/>
      <c r="B162" s="224" t="s">
        <v>286</v>
      </c>
      <c r="C162" s="223">
        <v>62518</v>
      </c>
      <c r="D162" s="223">
        <v>137463</v>
      </c>
      <c r="E162" s="223">
        <v>799276</v>
      </c>
      <c r="F162" s="223">
        <v>307619</v>
      </c>
      <c r="G162" s="223">
        <v>46384</v>
      </c>
      <c r="H162" s="223">
        <v>23081</v>
      </c>
      <c r="I162" s="223">
        <v>6897</v>
      </c>
      <c r="J162" s="223">
        <v>47660</v>
      </c>
      <c r="K162" s="223">
        <v>105</v>
      </c>
      <c r="L162" s="223">
        <v>300922</v>
      </c>
      <c r="M162" s="223">
        <v>23186</v>
      </c>
      <c r="N162" s="223">
        <v>1431003</v>
      </c>
      <c r="O162" s="223"/>
      <c r="P162" s="223">
        <v>1431003</v>
      </c>
    </row>
    <row r="163" spans="1:16" x14ac:dyDescent="0.2">
      <c r="A163" s="209"/>
      <c r="B163" s="224" t="s">
        <v>287</v>
      </c>
      <c r="C163" s="223">
        <v>66549.42</v>
      </c>
      <c r="D163" s="223">
        <v>136943.44</v>
      </c>
      <c r="E163" s="223">
        <v>820327.95</v>
      </c>
      <c r="F163" s="223">
        <v>308957.37</v>
      </c>
      <c r="G163" s="223">
        <v>43169.96</v>
      </c>
      <c r="H163" s="223">
        <v>11004.74</v>
      </c>
      <c r="I163" s="223">
        <v>5642.15</v>
      </c>
      <c r="J163" s="223">
        <v>27055.34</v>
      </c>
      <c r="K163" s="223"/>
      <c r="L163" s="223">
        <v>279360.31</v>
      </c>
      <c r="M163" s="223">
        <v>11004.74</v>
      </c>
      <c r="N163" s="223">
        <v>1419650.37</v>
      </c>
      <c r="O163" s="223"/>
      <c r="P163" s="225">
        <v>1419650.37</v>
      </c>
    </row>
    <row r="164" spans="1:16" x14ac:dyDescent="0.2">
      <c r="A164" s="209"/>
      <c r="B164" s="224" t="s">
        <v>288</v>
      </c>
      <c r="C164" s="221">
        <v>64.028599999999997</v>
      </c>
      <c r="D164" s="221">
        <v>71.253500000000003</v>
      </c>
      <c r="E164" s="221">
        <v>68.291899999999998</v>
      </c>
      <c r="F164" s="221">
        <v>66.640600000000006</v>
      </c>
      <c r="G164" s="221">
        <v>62.018700000000003</v>
      </c>
      <c r="H164" s="221">
        <v>42.668900000000001</v>
      </c>
      <c r="I164" s="221">
        <v>55.320599999999999</v>
      </c>
      <c r="J164" s="221">
        <v>37.629100000000001</v>
      </c>
      <c r="K164" s="221">
        <v>0</v>
      </c>
      <c r="L164" s="221">
        <v>62.38</v>
      </c>
      <c r="M164" s="221">
        <v>42.324300000000001</v>
      </c>
      <c r="N164" s="221">
        <v>66.380300000000005</v>
      </c>
      <c r="O164" s="221"/>
      <c r="P164" s="221">
        <v>66.380300000000005</v>
      </c>
    </row>
    <row r="165" spans="1:16" x14ac:dyDescent="0.2">
      <c r="A165" s="209"/>
      <c r="B165" s="226" t="s">
        <v>289</v>
      </c>
      <c r="C165" s="221">
        <v>106.44840000000001</v>
      </c>
      <c r="D165" s="221">
        <v>99.622</v>
      </c>
      <c r="E165" s="221">
        <v>102.6339</v>
      </c>
      <c r="F165" s="221">
        <v>100.43510000000001</v>
      </c>
      <c r="G165" s="221">
        <v>93.070800000000006</v>
      </c>
      <c r="H165" s="221">
        <v>47.678800000000003</v>
      </c>
      <c r="I165" s="221">
        <v>81.805899999999994</v>
      </c>
      <c r="J165" s="221">
        <v>56.767400000000002</v>
      </c>
      <c r="K165" s="221">
        <v>0</v>
      </c>
      <c r="L165" s="221">
        <v>92.834800000000001</v>
      </c>
      <c r="M165" s="221">
        <v>47.462899999999998</v>
      </c>
      <c r="N165" s="221">
        <v>99.206699999999998</v>
      </c>
      <c r="O165" s="221"/>
      <c r="P165" s="221">
        <v>99.206699999999998</v>
      </c>
    </row>
    <row r="166" spans="1:16" x14ac:dyDescent="0.2">
      <c r="A166" s="209"/>
      <c r="B166" s="220" t="s">
        <v>314</v>
      </c>
      <c r="C166" s="227">
        <v>0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227">
        <v>0</v>
      </c>
      <c r="K166" s="227">
        <v>0</v>
      </c>
      <c r="L166" s="227">
        <v>0</v>
      </c>
      <c r="M166" s="227">
        <v>0</v>
      </c>
      <c r="N166" s="227">
        <v>0</v>
      </c>
      <c r="O166" s="227"/>
      <c r="P166" s="227">
        <v>0</v>
      </c>
    </row>
    <row r="167" spans="1:16" x14ac:dyDescent="0.2">
      <c r="A167" s="209"/>
      <c r="B167" s="222" t="s">
        <v>285</v>
      </c>
      <c r="C167" s="223">
        <v>43115</v>
      </c>
      <c r="D167" s="223">
        <v>105495</v>
      </c>
      <c r="E167" s="223">
        <v>540842</v>
      </c>
      <c r="F167" s="223">
        <v>209488</v>
      </c>
      <c r="G167" s="223">
        <v>30187</v>
      </c>
      <c r="H167" s="223">
        <v>13509</v>
      </c>
      <c r="I167" s="223">
        <v>1783</v>
      </c>
      <c r="J167" s="223">
        <v>30718</v>
      </c>
      <c r="K167" s="223"/>
      <c r="L167" s="223">
        <v>211298</v>
      </c>
      <c r="M167" s="223">
        <v>13509</v>
      </c>
      <c r="N167" s="223">
        <v>975137</v>
      </c>
      <c r="O167" s="223"/>
      <c r="P167" s="223">
        <v>975137</v>
      </c>
    </row>
    <row r="168" spans="1:16" x14ac:dyDescent="0.2">
      <c r="A168" s="209"/>
      <c r="B168" s="224" t="s">
        <v>286</v>
      </c>
      <c r="C168" s="223">
        <v>26061</v>
      </c>
      <c r="D168" s="223">
        <v>69060</v>
      </c>
      <c r="E168" s="223">
        <v>359980</v>
      </c>
      <c r="F168" s="223">
        <v>139650</v>
      </c>
      <c r="G168" s="223">
        <v>19480</v>
      </c>
      <c r="H168" s="223">
        <v>12342</v>
      </c>
      <c r="I168" s="223">
        <v>1783</v>
      </c>
      <c r="J168" s="223">
        <v>19639</v>
      </c>
      <c r="K168" s="223"/>
      <c r="L168" s="223">
        <v>136023</v>
      </c>
      <c r="M168" s="223">
        <v>12342</v>
      </c>
      <c r="N168" s="223">
        <v>647995</v>
      </c>
      <c r="O168" s="223"/>
      <c r="P168" s="223">
        <v>647995</v>
      </c>
    </row>
    <row r="169" spans="1:16" x14ac:dyDescent="0.2">
      <c r="A169" s="209"/>
      <c r="B169" s="224" t="s">
        <v>287</v>
      </c>
      <c r="C169" s="223">
        <v>22695.51</v>
      </c>
      <c r="D169" s="223">
        <v>53927.26</v>
      </c>
      <c r="E169" s="223">
        <v>364546.1</v>
      </c>
      <c r="F169" s="223">
        <v>136580.95000000001</v>
      </c>
      <c r="G169" s="223">
        <v>19391.900000000001</v>
      </c>
      <c r="H169" s="223">
        <v>14106.63</v>
      </c>
      <c r="I169" s="223">
        <v>1722.26</v>
      </c>
      <c r="J169" s="223">
        <v>11699.78</v>
      </c>
      <c r="K169" s="223"/>
      <c r="L169" s="223">
        <v>109436.71</v>
      </c>
      <c r="M169" s="223">
        <v>14106.63</v>
      </c>
      <c r="N169" s="223">
        <v>624670.39</v>
      </c>
      <c r="O169" s="223"/>
      <c r="P169" s="225">
        <v>624670.39</v>
      </c>
    </row>
    <row r="170" spans="1:16" x14ac:dyDescent="0.2">
      <c r="A170" s="209"/>
      <c r="B170" s="224" t="s">
        <v>288</v>
      </c>
      <c r="C170" s="221">
        <v>52.639499999999998</v>
      </c>
      <c r="D170" s="221">
        <v>51.118299999999998</v>
      </c>
      <c r="E170" s="221">
        <v>67.403400000000005</v>
      </c>
      <c r="F170" s="221">
        <v>65.197500000000005</v>
      </c>
      <c r="G170" s="221">
        <v>64.239199999999997</v>
      </c>
      <c r="H170" s="221">
        <v>104.4239</v>
      </c>
      <c r="I170" s="221">
        <v>96.593400000000003</v>
      </c>
      <c r="J170" s="221">
        <v>38.087699999999998</v>
      </c>
      <c r="K170" s="221">
        <v>0</v>
      </c>
      <c r="L170" s="221">
        <v>51.7926</v>
      </c>
      <c r="M170" s="221">
        <v>104.4239</v>
      </c>
      <c r="N170" s="221">
        <v>64.059799999999996</v>
      </c>
      <c r="O170" s="221"/>
      <c r="P170" s="221">
        <v>64.059799999999996</v>
      </c>
    </row>
    <row r="171" spans="1:16" x14ac:dyDescent="0.2">
      <c r="A171" s="209"/>
      <c r="B171" s="226" t="s">
        <v>289</v>
      </c>
      <c r="C171" s="221">
        <v>87.086100000000002</v>
      </c>
      <c r="D171" s="221">
        <v>78.087500000000006</v>
      </c>
      <c r="E171" s="221">
        <v>101.2684</v>
      </c>
      <c r="F171" s="221">
        <v>97.802300000000002</v>
      </c>
      <c r="G171" s="221">
        <v>99.547700000000006</v>
      </c>
      <c r="H171" s="221">
        <v>114.2978</v>
      </c>
      <c r="I171" s="221">
        <v>96.593400000000003</v>
      </c>
      <c r="J171" s="221">
        <v>59.574199999999998</v>
      </c>
      <c r="K171" s="221">
        <v>0</v>
      </c>
      <c r="L171" s="221">
        <v>80.454599999999999</v>
      </c>
      <c r="M171" s="221">
        <v>114.2978</v>
      </c>
      <c r="N171" s="221">
        <v>96.400499999999994</v>
      </c>
      <c r="O171" s="221"/>
      <c r="P171" s="221">
        <v>96.400499999999994</v>
      </c>
    </row>
    <row r="172" spans="1:16" x14ac:dyDescent="0.2">
      <c r="A172" s="209"/>
      <c r="B172" s="220" t="s">
        <v>315</v>
      </c>
      <c r="C172" s="227">
        <v>0</v>
      </c>
      <c r="D172" s="227">
        <v>0</v>
      </c>
      <c r="E172" s="227">
        <v>0</v>
      </c>
      <c r="F172" s="227">
        <v>0</v>
      </c>
      <c r="G172" s="227">
        <v>0</v>
      </c>
      <c r="H172" s="227">
        <v>0</v>
      </c>
      <c r="I172" s="227">
        <v>0</v>
      </c>
      <c r="J172" s="227">
        <v>0</v>
      </c>
      <c r="K172" s="227">
        <v>0</v>
      </c>
      <c r="L172" s="227">
        <v>0</v>
      </c>
      <c r="M172" s="227">
        <v>0</v>
      </c>
      <c r="N172" s="227">
        <v>0</v>
      </c>
      <c r="O172" s="227"/>
      <c r="P172" s="227">
        <v>0</v>
      </c>
    </row>
    <row r="173" spans="1:16" x14ac:dyDescent="0.2">
      <c r="A173" s="209"/>
      <c r="B173" s="222" t="s">
        <v>285</v>
      </c>
      <c r="C173" s="223">
        <v>54330</v>
      </c>
      <c r="D173" s="223">
        <v>127253</v>
      </c>
      <c r="E173" s="223">
        <v>644344</v>
      </c>
      <c r="F173" s="223">
        <v>253046</v>
      </c>
      <c r="G173" s="223">
        <v>37438</v>
      </c>
      <c r="H173" s="223">
        <v>25234</v>
      </c>
      <c r="I173" s="223">
        <v>13006</v>
      </c>
      <c r="J173" s="223">
        <v>36500</v>
      </c>
      <c r="K173" s="223">
        <v>500</v>
      </c>
      <c r="L173" s="223">
        <v>268527</v>
      </c>
      <c r="M173" s="223">
        <v>25734</v>
      </c>
      <c r="N173" s="223">
        <v>1191651</v>
      </c>
      <c r="O173" s="223"/>
      <c r="P173" s="223">
        <v>1191651</v>
      </c>
    </row>
    <row r="174" spans="1:16" x14ac:dyDescent="0.2">
      <c r="A174" s="209"/>
      <c r="B174" s="224" t="s">
        <v>286</v>
      </c>
      <c r="C174" s="229">
        <v>30092</v>
      </c>
      <c r="D174" s="223">
        <v>83198</v>
      </c>
      <c r="E174" s="223">
        <v>433014</v>
      </c>
      <c r="F174" s="223">
        <v>170226</v>
      </c>
      <c r="G174" s="223">
        <v>24371</v>
      </c>
      <c r="H174" s="223">
        <v>23642</v>
      </c>
      <c r="I174" s="223">
        <v>7884</v>
      </c>
      <c r="J174" s="223">
        <v>21890</v>
      </c>
      <c r="K174" s="223">
        <v>344</v>
      </c>
      <c r="L174" s="223">
        <v>167435</v>
      </c>
      <c r="M174" s="223">
        <v>23986</v>
      </c>
      <c r="N174" s="223">
        <v>794661</v>
      </c>
      <c r="O174" s="223"/>
      <c r="P174" s="223">
        <v>794661</v>
      </c>
    </row>
    <row r="175" spans="1:16" x14ac:dyDescent="0.2">
      <c r="A175" s="209"/>
      <c r="B175" s="224" t="s">
        <v>287</v>
      </c>
      <c r="C175" s="223">
        <v>38364.35</v>
      </c>
      <c r="D175" s="223">
        <v>70553.42</v>
      </c>
      <c r="E175" s="223">
        <v>441228.91</v>
      </c>
      <c r="F175" s="223">
        <v>168391.72</v>
      </c>
      <c r="G175" s="223">
        <v>22110.23</v>
      </c>
      <c r="H175" s="223">
        <v>9875.06</v>
      </c>
      <c r="I175" s="223">
        <v>1478.84</v>
      </c>
      <c r="J175" s="223">
        <v>9686.8799999999992</v>
      </c>
      <c r="K175" s="223">
        <v>281.48</v>
      </c>
      <c r="L175" s="223">
        <v>142193.72</v>
      </c>
      <c r="M175" s="223">
        <v>10156.540000000001</v>
      </c>
      <c r="N175" s="223">
        <v>761970.89</v>
      </c>
      <c r="O175" s="223"/>
      <c r="P175" s="225">
        <v>761970.89</v>
      </c>
    </row>
    <row r="176" spans="1:16" x14ac:dyDescent="0.2">
      <c r="A176" s="209"/>
      <c r="B176" s="224" t="s">
        <v>288</v>
      </c>
      <c r="C176" s="221">
        <v>70.613600000000005</v>
      </c>
      <c r="D176" s="221">
        <v>55.443399999999997</v>
      </c>
      <c r="E176" s="221">
        <v>68.477199999999996</v>
      </c>
      <c r="F176" s="221">
        <v>66.545900000000003</v>
      </c>
      <c r="G176" s="221">
        <v>59.058300000000003</v>
      </c>
      <c r="H176" s="221">
        <v>39.133899999999997</v>
      </c>
      <c r="I176" s="221">
        <v>11.3704</v>
      </c>
      <c r="J176" s="221">
        <v>26.539400000000001</v>
      </c>
      <c r="K176" s="221">
        <v>56.295999999999999</v>
      </c>
      <c r="L176" s="221">
        <v>52.953200000000002</v>
      </c>
      <c r="M176" s="221">
        <v>39.467399999999998</v>
      </c>
      <c r="N176" s="221">
        <v>63.942500000000003</v>
      </c>
      <c r="O176" s="221"/>
      <c r="P176" s="221">
        <v>63.942500000000003</v>
      </c>
    </row>
    <row r="177" spans="1:16" x14ac:dyDescent="0.2">
      <c r="A177" s="209"/>
      <c r="B177" s="226" t="s">
        <v>289</v>
      </c>
      <c r="C177" s="221">
        <v>127.4902</v>
      </c>
      <c r="D177" s="221">
        <v>84.8018</v>
      </c>
      <c r="E177" s="221">
        <v>101.89709999999999</v>
      </c>
      <c r="F177" s="221">
        <v>98.922399999999996</v>
      </c>
      <c r="G177" s="221">
        <v>90.723500000000001</v>
      </c>
      <c r="H177" s="221">
        <v>41.769100000000002</v>
      </c>
      <c r="I177" s="221">
        <v>18.7575</v>
      </c>
      <c r="J177" s="221">
        <v>44.252499999999998</v>
      </c>
      <c r="K177" s="221">
        <v>81.825599999999994</v>
      </c>
      <c r="L177" s="221">
        <v>84.924700000000001</v>
      </c>
      <c r="M177" s="221">
        <v>42.343600000000002</v>
      </c>
      <c r="N177" s="221">
        <v>95.886300000000006</v>
      </c>
      <c r="O177" s="221"/>
      <c r="P177" s="221">
        <v>95.886300000000006</v>
      </c>
    </row>
    <row r="178" spans="1:16" x14ac:dyDescent="0.2">
      <c r="A178" s="209"/>
      <c r="B178" s="220" t="s">
        <v>316</v>
      </c>
      <c r="C178" s="227">
        <v>0</v>
      </c>
      <c r="D178" s="227">
        <v>0</v>
      </c>
      <c r="E178" s="227">
        <v>0</v>
      </c>
      <c r="F178" s="227">
        <v>0</v>
      </c>
      <c r="G178" s="227">
        <v>0</v>
      </c>
      <c r="H178" s="227">
        <v>0</v>
      </c>
      <c r="I178" s="227">
        <v>0</v>
      </c>
      <c r="J178" s="227">
        <v>0</v>
      </c>
      <c r="K178" s="227">
        <v>0</v>
      </c>
      <c r="L178" s="227">
        <v>0</v>
      </c>
      <c r="M178" s="227">
        <v>0</v>
      </c>
      <c r="N178" s="227">
        <v>0</v>
      </c>
      <c r="O178" s="227"/>
      <c r="P178" s="227">
        <v>0</v>
      </c>
    </row>
    <row r="179" spans="1:16" x14ac:dyDescent="0.2">
      <c r="A179" s="209"/>
      <c r="B179" s="222" t="s">
        <v>285</v>
      </c>
      <c r="C179" s="223">
        <v>83931</v>
      </c>
      <c r="D179" s="223">
        <v>180474</v>
      </c>
      <c r="E179" s="223">
        <v>955457</v>
      </c>
      <c r="F179" s="223">
        <v>373193</v>
      </c>
      <c r="G179" s="223">
        <v>51296</v>
      </c>
      <c r="H179" s="223">
        <v>32025</v>
      </c>
      <c r="I179" s="223">
        <v>17550</v>
      </c>
      <c r="J179" s="223">
        <v>55500</v>
      </c>
      <c r="K179" s="223">
        <v>90</v>
      </c>
      <c r="L179" s="223">
        <v>388751</v>
      </c>
      <c r="M179" s="223">
        <v>32115</v>
      </c>
      <c r="N179" s="223">
        <v>1749516</v>
      </c>
      <c r="O179" s="223"/>
      <c r="P179" s="223">
        <v>1749516</v>
      </c>
    </row>
    <row r="180" spans="1:16" x14ac:dyDescent="0.2">
      <c r="A180" s="209"/>
      <c r="B180" s="224" t="s">
        <v>286</v>
      </c>
      <c r="C180" s="223">
        <v>52639</v>
      </c>
      <c r="D180" s="223">
        <v>120344</v>
      </c>
      <c r="E180" s="223">
        <v>639665</v>
      </c>
      <c r="F180" s="223">
        <v>252037</v>
      </c>
      <c r="G180" s="223">
        <v>33872</v>
      </c>
      <c r="H180" s="223">
        <v>29941</v>
      </c>
      <c r="I180" s="223">
        <v>10679</v>
      </c>
      <c r="J180" s="223">
        <v>36384</v>
      </c>
      <c r="K180" s="223">
        <v>90</v>
      </c>
      <c r="L180" s="223">
        <v>253918</v>
      </c>
      <c r="M180" s="223">
        <v>30031</v>
      </c>
      <c r="N180" s="223">
        <v>1175651</v>
      </c>
      <c r="O180" s="223"/>
      <c r="P180" s="223">
        <v>1175651</v>
      </c>
    </row>
    <row r="181" spans="1:16" x14ac:dyDescent="0.2">
      <c r="A181" s="209"/>
      <c r="B181" s="224" t="s">
        <v>287</v>
      </c>
      <c r="C181" s="223">
        <v>53865.86</v>
      </c>
      <c r="D181" s="223">
        <v>108636.76</v>
      </c>
      <c r="E181" s="223">
        <v>655373.46</v>
      </c>
      <c r="F181" s="223">
        <v>254637.01</v>
      </c>
      <c r="G181" s="223">
        <v>33477.74</v>
      </c>
      <c r="H181" s="223">
        <v>36212.93</v>
      </c>
      <c r="I181" s="223">
        <v>2945.55</v>
      </c>
      <c r="J181" s="223">
        <v>20311.97</v>
      </c>
      <c r="K181" s="223"/>
      <c r="L181" s="223">
        <v>219237.88</v>
      </c>
      <c r="M181" s="223">
        <v>36212.93</v>
      </c>
      <c r="N181" s="223">
        <v>1165461.28</v>
      </c>
      <c r="O181" s="223"/>
      <c r="P181" s="225">
        <v>1165461.28</v>
      </c>
    </row>
    <row r="182" spans="1:16" x14ac:dyDescent="0.2">
      <c r="A182" s="209"/>
      <c r="B182" s="224" t="s">
        <v>288</v>
      </c>
      <c r="C182" s="221">
        <v>64.178700000000006</v>
      </c>
      <c r="D182" s="221">
        <v>60.1952</v>
      </c>
      <c r="E182" s="221">
        <v>68.592699999999994</v>
      </c>
      <c r="F182" s="221">
        <v>68.231999999999999</v>
      </c>
      <c r="G182" s="221">
        <v>65.263800000000003</v>
      </c>
      <c r="H182" s="221">
        <v>113.0771</v>
      </c>
      <c r="I182" s="221">
        <v>16.783799999999999</v>
      </c>
      <c r="J182" s="221">
        <v>36.598100000000002</v>
      </c>
      <c r="K182" s="221">
        <v>0</v>
      </c>
      <c r="L182" s="221">
        <v>56.395499999999998</v>
      </c>
      <c r="M182" s="221">
        <v>112.7602</v>
      </c>
      <c r="N182" s="221">
        <v>66.616200000000006</v>
      </c>
      <c r="O182" s="221"/>
      <c r="P182" s="221">
        <v>66.616200000000006</v>
      </c>
    </row>
    <row r="183" spans="1:16" x14ac:dyDescent="0.2">
      <c r="A183" s="209"/>
      <c r="B183" s="226" t="s">
        <v>289</v>
      </c>
      <c r="C183" s="221">
        <v>102.33069999999999</v>
      </c>
      <c r="D183" s="221">
        <v>90.271900000000002</v>
      </c>
      <c r="E183" s="221">
        <v>102.45569999999999</v>
      </c>
      <c r="F183" s="221">
        <v>101.0316</v>
      </c>
      <c r="G183" s="221">
        <v>98.835999999999999</v>
      </c>
      <c r="H183" s="221">
        <v>120.94759999999999</v>
      </c>
      <c r="I183" s="221">
        <v>27.582599999999999</v>
      </c>
      <c r="J183" s="221">
        <v>55.826700000000002</v>
      </c>
      <c r="K183" s="221">
        <v>0</v>
      </c>
      <c r="L183" s="221">
        <v>86.341999999999999</v>
      </c>
      <c r="M183" s="221">
        <v>120.5852</v>
      </c>
      <c r="N183" s="221">
        <v>99.133300000000006</v>
      </c>
      <c r="O183" s="221"/>
      <c r="P183" s="221">
        <v>99.133300000000006</v>
      </c>
    </row>
    <row r="184" spans="1:16" x14ac:dyDescent="0.2">
      <c r="A184" s="209"/>
      <c r="B184" s="220" t="s">
        <v>317</v>
      </c>
      <c r="C184" s="227">
        <v>0</v>
      </c>
      <c r="D184" s="227">
        <v>0</v>
      </c>
      <c r="E184" s="227">
        <v>0</v>
      </c>
      <c r="F184" s="227">
        <v>0</v>
      </c>
      <c r="G184" s="227">
        <v>0</v>
      </c>
      <c r="H184" s="227">
        <v>0</v>
      </c>
      <c r="I184" s="227">
        <v>0</v>
      </c>
      <c r="J184" s="227">
        <v>0</v>
      </c>
      <c r="K184" s="227">
        <v>0</v>
      </c>
      <c r="L184" s="227">
        <v>0</v>
      </c>
      <c r="M184" s="227">
        <v>0</v>
      </c>
      <c r="N184" s="227">
        <v>0</v>
      </c>
      <c r="O184" s="227"/>
      <c r="P184" s="227">
        <v>0</v>
      </c>
    </row>
    <row r="185" spans="1:16" x14ac:dyDescent="0.2">
      <c r="A185" s="209"/>
      <c r="B185" s="222" t="s">
        <v>285</v>
      </c>
      <c r="C185" s="223">
        <v>49134</v>
      </c>
      <c r="D185" s="223">
        <v>94399</v>
      </c>
      <c r="E185" s="223">
        <v>439865</v>
      </c>
      <c r="F185" s="223">
        <v>170972</v>
      </c>
      <c r="G185" s="223">
        <v>25424</v>
      </c>
      <c r="H185" s="223">
        <v>12580</v>
      </c>
      <c r="I185" s="223">
        <v>2881</v>
      </c>
      <c r="J185" s="223">
        <v>28500</v>
      </c>
      <c r="K185" s="223">
        <v>450</v>
      </c>
      <c r="L185" s="223">
        <v>200338</v>
      </c>
      <c r="M185" s="223">
        <v>13030</v>
      </c>
      <c r="N185" s="223">
        <v>824205</v>
      </c>
      <c r="O185" s="223"/>
      <c r="P185" s="223">
        <v>824205</v>
      </c>
    </row>
    <row r="186" spans="1:16" x14ac:dyDescent="0.2">
      <c r="A186" s="209"/>
      <c r="B186" s="224" t="s">
        <v>286</v>
      </c>
      <c r="C186" s="223">
        <v>31671</v>
      </c>
      <c r="D186" s="223">
        <v>67481</v>
      </c>
      <c r="E186" s="223">
        <v>291349</v>
      </c>
      <c r="F186" s="223">
        <v>115833</v>
      </c>
      <c r="G186" s="223">
        <v>16840</v>
      </c>
      <c r="H186" s="223">
        <v>6751</v>
      </c>
      <c r="I186" s="223">
        <v>1500</v>
      </c>
      <c r="J186" s="223">
        <v>19435</v>
      </c>
      <c r="K186" s="223">
        <v>300</v>
      </c>
      <c r="L186" s="223">
        <v>136927</v>
      </c>
      <c r="M186" s="223">
        <v>7051</v>
      </c>
      <c r="N186" s="223">
        <v>551160</v>
      </c>
      <c r="O186" s="223"/>
      <c r="P186" s="223">
        <v>551160</v>
      </c>
    </row>
    <row r="187" spans="1:16" x14ac:dyDescent="0.2">
      <c r="A187" s="209"/>
      <c r="B187" s="224" t="s">
        <v>287</v>
      </c>
      <c r="C187" s="223">
        <v>30829.8</v>
      </c>
      <c r="D187" s="223">
        <v>60597.84</v>
      </c>
      <c r="E187" s="223">
        <v>299994.17</v>
      </c>
      <c r="F187" s="223">
        <v>115077.52</v>
      </c>
      <c r="G187" s="223">
        <v>15977.67</v>
      </c>
      <c r="H187" s="223">
        <v>7080.59</v>
      </c>
      <c r="I187" s="223">
        <v>2431.79</v>
      </c>
      <c r="J187" s="223">
        <v>9803.5</v>
      </c>
      <c r="K187" s="223">
        <v>122.68</v>
      </c>
      <c r="L187" s="223">
        <v>119640.6</v>
      </c>
      <c r="M187" s="223">
        <v>7203.27</v>
      </c>
      <c r="N187" s="223">
        <v>541915.56000000006</v>
      </c>
      <c r="O187" s="223"/>
      <c r="P187" s="225">
        <v>541915.56000000006</v>
      </c>
    </row>
    <row r="188" spans="1:16" x14ac:dyDescent="0.2">
      <c r="A188" s="209"/>
      <c r="B188" s="224" t="s">
        <v>288</v>
      </c>
      <c r="C188" s="221">
        <v>62.746400000000001</v>
      </c>
      <c r="D188" s="221">
        <v>64.193299999999994</v>
      </c>
      <c r="E188" s="221">
        <v>68.201400000000007</v>
      </c>
      <c r="F188" s="221">
        <v>67.3078</v>
      </c>
      <c r="G188" s="221">
        <v>62.844799999999999</v>
      </c>
      <c r="H188" s="221">
        <v>56.284500000000001</v>
      </c>
      <c r="I188" s="221">
        <v>84.407799999999995</v>
      </c>
      <c r="J188" s="221">
        <v>34.398200000000003</v>
      </c>
      <c r="K188" s="221">
        <v>27.2622</v>
      </c>
      <c r="L188" s="221">
        <v>59.7194</v>
      </c>
      <c r="M188" s="221">
        <v>55.282200000000003</v>
      </c>
      <c r="N188" s="221">
        <v>65.750100000000003</v>
      </c>
      <c r="O188" s="221"/>
      <c r="P188" s="221">
        <v>65.750100000000003</v>
      </c>
    </row>
    <row r="189" spans="1:16" x14ac:dyDescent="0.2">
      <c r="A189" s="209"/>
      <c r="B189" s="226" t="s">
        <v>289</v>
      </c>
      <c r="C189" s="221">
        <v>97.343900000000005</v>
      </c>
      <c r="D189" s="221">
        <v>89.799899999999994</v>
      </c>
      <c r="E189" s="221">
        <v>102.96729999999999</v>
      </c>
      <c r="F189" s="221">
        <v>99.347800000000007</v>
      </c>
      <c r="G189" s="221">
        <v>94.879300000000001</v>
      </c>
      <c r="H189" s="221">
        <v>104.88209999999999</v>
      </c>
      <c r="I189" s="221">
        <v>162.11930000000001</v>
      </c>
      <c r="J189" s="221">
        <v>50.442500000000003</v>
      </c>
      <c r="K189" s="221">
        <v>40.893300000000004</v>
      </c>
      <c r="L189" s="221">
        <v>87.375500000000002</v>
      </c>
      <c r="M189" s="221">
        <v>102.1596</v>
      </c>
      <c r="N189" s="221">
        <v>98.322699999999998</v>
      </c>
      <c r="O189" s="221"/>
      <c r="P189" s="221">
        <v>98.322699999999998</v>
      </c>
    </row>
    <row r="190" spans="1:16" x14ac:dyDescent="0.2">
      <c r="A190" s="209"/>
      <c r="B190" s="220" t="s">
        <v>318</v>
      </c>
      <c r="C190" s="227">
        <v>0</v>
      </c>
      <c r="D190" s="227">
        <v>0</v>
      </c>
      <c r="E190" s="227">
        <v>0</v>
      </c>
      <c r="F190" s="227">
        <v>0</v>
      </c>
      <c r="G190" s="227">
        <v>0</v>
      </c>
      <c r="H190" s="227">
        <v>0</v>
      </c>
      <c r="I190" s="227">
        <v>0</v>
      </c>
      <c r="J190" s="227">
        <v>0</v>
      </c>
      <c r="K190" s="227">
        <v>0</v>
      </c>
      <c r="L190" s="227">
        <v>0</v>
      </c>
      <c r="M190" s="227">
        <v>0</v>
      </c>
      <c r="N190" s="227">
        <v>0</v>
      </c>
      <c r="O190" s="227"/>
      <c r="P190" s="227">
        <v>0</v>
      </c>
    </row>
    <row r="191" spans="1:16" x14ac:dyDescent="0.2">
      <c r="A191" s="209"/>
      <c r="B191" s="222" t="s">
        <v>285</v>
      </c>
      <c r="C191" s="223">
        <v>14368</v>
      </c>
      <c r="D191" s="223">
        <v>144656</v>
      </c>
      <c r="E191" s="223">
        <v>399016</v>
      </c>
      <c r="F191" s="223">
        <v>154211</v>
      </c>
      <c r="G191" s="223">
        <v>19956</v>
      </c>
      <c r="H191" s="223">
        <v>9030</v>
      </c>
      <c r="I191" s="223">
        <v>640</v>
      </c>
      <c r="J191" s="223">
        <v>26000</v>
      </c>
      <c r="K191" s="223"/>
      <c r="L191" s="223">
        <v>205620</v>
      </c>
      <c r="M191" s="223">
        <v>9030</v>
      </c>
      <c r="N191" s="223">
        <v>767877</v>
      </c>
      <c r="O191" s="223"/>
      <c r="P191" s="223">
        <v>767877</v>
      </c>
    </row>
    <row r="192" spans="1:16" x14ac:dyDescent="0.2">
      <c r="A192" s="209"/>
      <c r="B192" s="224" t="s">
        <v>286</v>
      </c>
      <c r="C192" s="223">
        <v>10000</v>
      </c>
      <c r="D192" s="223">
        <v>96777</v>
      </c>
      <c r="E192" s="223">
        <v>267632</v>
      </c>
      <c r="F192" s="223">
        <v>104216</v>
      </c>
      <c r="G192" s="223">
        <v>13308</v>
      </c>
      <c r="H192" s="223">
        <v>8283</v>
      </c>
      <c r="I192" s="223">
        <v>640</v>
      </c>
      <c r="J192" s="223">
        <v>17336</v>
      </c>
      <c r="K192" s="223"/>
      <c r="L192" s="223">
        <v>138061</v>
      </c>
      <c r="M192" s="223">
        <v>8283</v>
      </c>
      <c r="N192" s="223">
        <v>518192</v>
      </c>
      <c r="O192" s="223"/>
      <c r="P192" s="223">
        <v>518192</v>
      </c>
    </row>
    <row r="193" spans="1:16" x14ac:dyDescent="0.2">
      <c r="A193" s="209"/>
      <c r="B193" s="224" t="s">
        <v>287</v>
      </c>
      <c r="C193" s="223">
        <v>8707.25</v>
      </c>
      <c r="D193" s="223">
        <v>96592.14</v>
      </c>
      <c r="E193" s="223">
        <v>252652.38</v>
      </c>
      <c r="F193" s="223">
        <v>95633.59</v>
      </c>
      <c r="G193" s="223">
        <v>12431.83</v>
      </c>
      <c r="H193" s="223">
        <v>2222.16</v>
      </c>
      <c r="I193" s="223">
        <v>3449.09</v>
      </c>
      <c r="J193" s="223">
        <v>12928.47</v>
      </c>
      <c r="K193" s="223"/>
      <c r="L193" s="223">
        <v>134108.78</v>
      </c>
      <c r="M193" s="223">
        <v>2222.16</v>
      </c>
      <c r="N193" s="223">
        <v>484616.91</v>
      </c>
      <c r="O193" s="223"/>
      <c r="P193" s="225">
        <v>484616.91</v>
      </c>
    </row>
    <row r="194" spans="1:16" x14ac:dyDescent="0.2">
      <c r="A194" s="209"/>
      <c r="B194" s="224" t="s">
        <v>288</v>
      </c>
      <c r="C194" s="221">
        <v>60.601700000000001</v>
      </c>
      <c r="D194" s="221">
        <v>66.773700000000005</v>
      </c>
      <c r="E194" s="221">
        <v>63.318899999999999</v>
      </c>
      <c r="F194" s="221">
        <v>62.014800000000001</v>
      </c>
      <c r="G194" s="221">
        <v>62.296199999999999</v>
      </c>
      <c r="H194" s="221">
        <v>24.608599999999999</v>
      </c>
      <c r="I194" s="221">
        <v>538.9203</v>
      </c>
      <c r="J194" s="221">
        <v>49.724899999999998</v>
      </c>
      <c r="K194" s="221">
        <v>0</v>
      </c>
      <c r="L194" s="221">
        <v>65.221699999999998</v>
      </c>
      <c r="M194" s="221">
        <v>24.608599999999999</v>
      </c>
      <c r="N194" s="221">
        <v>63.1113</v>
      </c>
      <c r="O194" s="221"/>
      <c r="P194" s="221">
        <v>63.1113</v>
      </c>
    </row>
    <row r="195" spans="1:16" x14ac:dyDescent="0.2">
      <c r="A195" s="209"/>
      <c r="B195" s="226" t="s">
        <v>289</v>
      </c>
      <c r="C195" s="221">
        <v>87.072500000000005</v>
      </c>
      <c r="D195" s="221">
        <v>99.808999999999997</v>
      </c>
      <c r="E195" s="221">
        <v>94.402900000000002</v>
      </c>
      <c r="F195" s="221">
        <v>91.764799999999994</v>
      </c>
      <c r="G195" s="221">
        <v>93.416200000000003</v>
      </c>
      <c r="H195" s="221">
        <v>26.827999999999999</v>
      </c>
      <c r="I195" s="221">
        <v>538.9203</v>
      </c>
      <c r="J195" s="221">
        <v>74.575900000000004</v>
      </c>
      <c r="K195" s="221">
        <v>0</v>
      </c>
      <c r="L195" s="221">
        <v>97.137299999999996</v>
      </c>
      <c r="M195" s="221">
        <v>26.827999999999999</v>
      </c>
      <c r="N195" s="221">
        <v>93.520700000000005</v>
      </c>
      <c r="O195" s="221"/>
      <c r="P195" s="221">
        <v>93.520700000000005</v>
      </c>
    </row>
    <row r="196" spans="1:16" x14ac:dyDescent="0.2">
      <c r="A196" s="209"/>
      <c r="B196" s="220" t="s">
        <v>319</v>
      </c>
      <c r="C196" s="227">
        <v>0</v>
      </c>
      <c r="D196" s="227">
        <v>0</v>
      </c>
      <c r="E196" s="227">
        <v>0</v>
      </c>
      <c r="F196" s="227">
        <v>0</v>
      </c>
      <c r="G196" s="227">
        <v>0</v>
      </c>
      <c r="H196" s="227">
        <v>0</v>
      </c>
      <c r="I196" s="227">
        <v>0</v>
      </c>
      <c r="J196" s="227">
        <v>0</v>
      </c>
      <c r="K196" s="227">
        <v>0</v>
      </c>
      <c r="L196" s="227">
        <v>0</v>
      </c>
      <c r="M196" s="227">
        <v>0</v>
      </c>
      <c r="N196" s="227">
        <v>0</v>
      </c>
      <c r="O196" s="227"/>
      <c r="P196" s="227">
        <v>0</v>
      </c>
    </row>
    <row r="197" spans="1:16" x14ac:dyDescent="0.2">
      <c r="A197" s="209"/>
      <c r="B197" s="222" t="s">
        <v>285</v>
      </c>
      <c r="C197" s="223">
        <v>40894</v>
      </c>
      <c r="D197" s="223">
        <v>79235</v>
      </c>
      <c r="E197" s="223">
        <v>519676</v>
      </c>
      <c r="F197" s="223">
        <v>200126</v>
      </c>
      <c r="G197" s="223">
        <v>25812</v>
      </c>
      <c r="H197" s="223">
        <v>9839</v>
      </c>
      <c r="I197" s="223">
        <v>29666</v>
      </c>
      <c r="J197" s="223">
        <v>29500</v>
      </c>
      <c r="K197" s="223">
        <v>400</v>
      </c>
      <c r="L197" s="223">
        <v>205107</v>
      </c>
      <c r="M197" s="223">
        <v>10239</v>
      </c>
      <c r="N197" s="223">
        <v>935148</v>
      </c>
      <c r="O197" s="223"/>
      <c r="P197" s="223">
        <v>935148</v>
      </c>
    </row>
    <row r="198" spans="1:16" x14ac:dyDescent="0.2">
      <c r="A198" s="209"/>
      <c r="B198" s="224" t="s">
        <v>286</v>
      </c>
      <c r="C198" s="223">
        <v>24735</v>
      </c>
      <c r="D198" s="223">
        <v>52329</v>
      </c>
      <c r="E198" s="223">
        <v>347616</v>
      </c>
      <c r="F198" s="223">
        <v>126728</v>
      </c>
      <c r="G198" s="223">
        <v>16607</v>
      </c>
      <c r="H198" s="223">
        <v>8405</v>
      </c>
      <c r="I198" s="223">
        <v>19818</v>
      </c>
      <c r="J198" s="223">
        <v>15269</v>
      </c>
      <c r="K198" s="223">
        <v>265</v>
      </c>
      <c r="L198" s="223">
        <v>128758</v>
      </c>
      <c r="M198" s="223">
        <v>8670</v>
      </c>
      <c r="N198" s="223">
        <v>611772</v>
      </c>
      <c r="O198" s="223"/>
      <c r="P198" s="223">
        <v>611772</v>
      </c>
    </row>
    <row r="199" spans="1:16" x14ac:dyDescent="0.2">
      <c r="A199" s="209"/>
      <c r="B199" s="224" t="s">
        <v>287</v>
      </c>
      <c r="C199" s="223">
        <v>25939.45</v>
      </c>
      <c r="D199" s="223">
        <v>55581.54</v>
      </c>
      <c r="E199" s="223">
        <v>352538.36</v>
      </c>
      <c r="F199" s="223">
        <v>131150.81</v>
      </c>
      <c r="G199" s="223">
        <v>18322.3</v>
      </c>
      <c r="H199" s="223">
        <v>6527.36</v>
      </c>
      <c r="I199" s="223">
        <v>1161.8699999999999</v>
      </c>
      <c r="J199" s="223">
        <v>9426.06</v>
      </c>
      <c r="K199" s="223">
        <v>245.12</v>
      </c>
      <c r="L199" s="223">
        <v>110431.22</v>
      </c>
      <c r="M199" s="223">
        <v>6772.48</v>
      </c>
      <c r="N199" s="223">
        <v>600892.87</v>
      </c>
      <c r="O199" s="223"/>
      <c r="P199" s="225">
        <v>600892.87</v>
      </c>
    </row>
    <row r="200" spans="1:16" x14ac:dyDescent="0.2">
      <c r="A200" s="209"/>
      <c r="B200" s="224" t="s">
        <v>288</v>
      </c>
      <c r="C200" s="221">
        <v>63.430900000000001</v>
      </c>
      <c r="D200" s="221">
        <v>70.1477</v>
      </c>
      <c r="E200" s="221">
        <v>67.838099999999997</v>
      </c>
      <c r="F200" s="221">
        <v>65.534099999999995</v>
      </c>
      <c r="G200" s="221">
        <v>70.983699999999999</v>
      </c>
      <c r="H200" s="221">
        <v>66.341700000000003</v>
      </c>
      <c r="I200" s="221">
        <v>3.9165000000000001</v>
      </c>
      <c r="J200" s="221">
        <v>31.9527</v>
      </c>
      <c r="K200" s="221">
        <v>61.28</v>
      </c>
      <c r="L200" s="221">
        <v>53.840800000000002</v>
      </c>
      <c r="M200" s="221">
        <v>66.144000000000005</v>
      </c>
      <c r="N200" s="221">
        <v>64.256399999999999</v>
      </c>
      <c r="O200" s="221"/>
      <c r="P200" s="221">
        <v>64.256399999999999</v>
      </c>
    </row>
    <row r="201" spans="1:16" x14ac:dyDescent="0.2">
      <c r="A201" s="209"/>
      <c r="B201" s="226" t="s">
        <v>289</v>
      </c>
      <c r="C201" s="221">
        <v>104.8694</v>
      </c>
      <c r="D201" s="221">
        <v>106.21559999999999</v>
      </c>
      <c r="E201" s="221">
        <v>101.416</v>
      </c>
      <c r="F201" s="221">
        <v>103.49</v>
      </c>
      <c r="G201" s="221">
        <v>110.3288</v>
      </c>
      <c r="H201" s="221">
        <v>77.660399999999996</v>
      </c>
      <c r="I201" s="221">
        <v>5.8627000000000002</v>
      </c>
      <c r="J201" s="221">
        <v>61.7333</v>
      </c>
      <c r="K201" s="221">
        <v>92.498099999999994</v>
      </c>
      <c r="L201" s="221">
        <v>85.766499999999994</v>
      </c>
      <c r="M201" s="221">
        <v>78.114000000000004</v>
      </c>
      <c r="N201" s="221">
        <v>98.221699999999998</v>
      </c>
      <c r="O201" s="221"/>
      <c r="P201" s="221">
        <v>98.221699999999998</v>
      </c>
    </row>
    <row r="202" spans="1:16" x14ac:dyDescent="0.2">
      <c r="A202" s="209"/>
      <c r="B202" s="220" t="s">
        <v>320</v>
      </c>
      <c r="C202" s="227">
        <v>0</v>
      </c>
      <c r="D202" s="227">
        <v>0</v>
      </c>
      <c r="E202" s="227">
        <v>0</v>
      </c>
      <c r="F202" s="227">
        <v>0</v>
      </c>
      <c r="G202" s="227">
        <v>0</v>
      </c>
      <c r="H202" s="227">
        <v>0</v>
      </c>
      <c r="I202" s="227">
        <v>0</v>
      </c>
      <c r="J202" s="227">
        <v>0</v>
      </c>
      <c r="K202" s="227">
        <v>0</v>
      </c>
      <c r="L202" s="227">
        <v>0</v>
      </c>
      <c r="M202" s="227">
        <v>0</v>
      </c>
      <c r="N202" s="227">
        <v>0</v>
      </c>
      <c r="O202" s="227"/>
      <c r="P202" s="227">
        <v>0</v>
      </c>
    </row>
    <row r="203" spans="1:16" x14ac:dyDescent="0.2">
      <c r="A203" s="209"/>
      <c r="B203" s="222" t="s">
        <v>285</v>
      </c>
      <c r="C203" s="223">
        <v>133153</v>
      </c>
      <c r="D203" s="223">
        <v>290901</v>
      </c>
      <c r="E203" s="223">
        <v>1935781</v>
      </c>
      <c r="F203" s="223">
        <v>741125</v>
      </c>
      <c r="G203" s="223">
        <v>106472</v>
      </c>
      <c r="H203" s="223">
        <v>24920</v>
      </c>
      <c r="I203" s="223">
        <v>35015</v>
      </c>
      <c r="J203" s="223">
        <v>70827</v>
      </c>
      <c r="K203" s="223">
        <v>90</v>
      </c>
      <c r="L203" s="223">
        <v>636368</v>
      </c>
      <c r="M203" s="223">
        <v>25010</v>
      </c>
      <c r="N203" s="223">
        <v>3338284</v>
      </c>
      <c r="O203" s="223"/>
      <c r="P203" s="223">
        <v>3338284</v>
      </c>
    </row>
    <row r="204" spans="1:16" x14ac:dyDescent="0.2">
      <c r="A204" s="209"/>
      <c r="B204" s="224" t="s">
        <v>286</v>
      </c>
      <c r="C204" s="223">
        <v>83951</v>
      </c>
      <c r="D204" s="223">
        <v>197576</v>
      </c>
      <c r="E204" s="223">
        <v>1185652</v>
      </c>
      <c r="F204" s="223">
        <v>470940</v>
      </c>
      <c r="G204" s="223">
        <v>71110</v>
      </c>
      <c r="H204" s="223">
        <v>21116</v>
      </c>
      <c r="I204" s="223">
        <v>23178</v>
      </c>
      <c r="J204" s="223">
        <v>44580</v>
      </c>
      <c r="K204" s="223"/>
      <c r="L204" s="223">
        <v>420395</v>
      </c>
      <c r="M204" s="223">
        <v>21116</v>
      </c>
      <c r="N204" s="223">
        <v>2098103</v>
      </c>
      <c r="O204" s="223"/>
      <c r="P204" s="223">
        <v>2098103</v>
      </c>
    </row>
    <row r="205" spans="1:16" x14ac:dyDescent="0.2">
      <c r="A205" s="209"/>
      <c r="B205" s="224" t="s">
        <v>287</v>
      </c>
      <c r="C205" s="223">
        <v>75606.63</v>
      </c>
      <c r="D205" s="223">
        <v>199480.78</v>
      </c>
      <c r="E205" s="223">
        <v>1308110.75</v>
      </c>
      <c r="F205" s="223">
        <v>497006.65</v>
      </c>
      <c r="G205" s="223">
        <v>67460.58</v>
      </c>
      <c r="H205" s="223">
        <v>33036.6</v>
      </c>
      <c r="I205" s="223">
        <v>19770.46</v>
      </c>
      <c r="J205" s="223">
        <v>40231.42</v>
      </c>
      <c r="K205" s="223"/>
      <c r="L205" s="223">
        <v>402549.87</v>
      </c>
      <c r="M205" s="223">
        <v>33036.6</v>
      </c>
      <c r="N205" s="223">
        <v>2240703.87</v>
      </c>
      <c r="O205" s="223"/>
      <c r="P205" s="225">
        <v>2240703.87</v>
      </c>
    </row>
    <row r="206" spans="1:16" x14ac:dyDescent="0.2">
      <c r="A206" s="209"/>
      <c r="B206" s="224" t="s">
        <v>288</v>
      </c>
      <c r="C206" s="221">
        <v>56.781799999999997</v>
      </c>
      <c r="D206" s="221">
        <v>68.573400000000007</v>
      </c>
      <c r="E206" s="221">
        <v>67.575299999999999</v>
      </c>
      <c r="F206" s="221">
        <v>67.061099999999996</v>
      </c>
      <c r="G206" s="221">
        <v>63.359900000000003</v>
      </c>
      <c r="H206" s="221">
        <v>132.57060000000001</v>
      </c>
      <c r="I206" s="221">
        <v>56.462800000000001</v>
      </c>
      <c r="J206" s="221">
        <v>56.802399999999999</v>
      </c>
      <c r="K206" s="221">
        <v>0</v>
      </c>
      <c r="L206" s="221">
        <v>63.257399999999997</v>
      </c>
      <c r="M206" s="221">
        <v>132.09360000000001</v>
      </c>
      <c r="N206" s="221">
        <v>67.121399999999994</v>
      </c>
      <c r="O206" s="221"/>
      <c r="P206" s="221">
        <v>67.121399999999994</v>
      </c>
    </row>
    <row r="207" spans="1:16" x14ac:dyDescent="0.2">
      <c r="A207" s="209"/>
      <c r="B207" s="226" t="s">
        <v>289</v>
      </c>
      <c r="C207" s="221">
        <v>90.060400000000001</v>
      </c>
      <c r="D207" s="221">
        <v>100.9641</v>
      </c>
      <c r="E207" s="221">
        <v>110.3284</v>
      </c>
      <c r="F207" s="221">
        <v>105.535</v>
      </c>
      <c r="G207" s="221">
        <v>94.867900000000006</v>
      </c>
      <c r="H207" s="221">
        <v>156.4529</v>
      </c>
      <c r="I207" s="221">
        <v>85.298400000000001</v>
      </c>
      <c r="J207" s="221">
        <v>90.245400000000004</v>
      </c>
      <c r="K207" s="221">
        <v>0</v>
      </c>
      <c r="L207" s="221">
        <v>95.755200000000002</v>
      </c>
      <c r="M207" s="221">
        <v>156.4529</v>
      </c>
      <c r="N207" s="221">
        <v>106.7967</v>
      </c>
      <c r="O207" s="221"/>
      <c r="P207" s="221">
        <v>106.7967</v>
      </c>
    </row>
    <row r="208" spans="1:16" x14ac:dyDescent="0.2">
      <c r="A208" s="209"/>
      <c r="B208" s="220" t="s">
        <v>321</v>
      </c>
      <c r="C208" s="227">
        <v>0</v>
      </c>
      <c r="D208" s="227">
        <v>0</v>
      </c>
      <c r="E208" s="227">
        <v>0</v>
      </c>
      <c r="F208" s="227">
        <v>0</v>
      </c>
      <c r="G208" s="227">
        <v>0</v>
      </c>
      <c r="H208" s="227">
        <v>0</v>
      </c>
      <c r="I208" s="227">
        <v>0</v>
      </c>
      <c r="J208" s="227">
        <v>0</v>
      </c>
      <c r="K208" s="227">
        <v>0</v>
      </c>
      <c r="L208" s="227">
        <v>0</v>
      </c>
      <c r="M208" s="227">
        <v>0</v>
      </c>
      <c r="N208" s="227">
        <v>0</v>
      </c>
      <c r="O208" s="227"/>
      <c r="P208" s="227">
        <v>0</v>
      </c>
    </row>
    <row r="209" spans="1:16" x14ac:dyDescent="0.2">
      <c r="A209" s="209"/>
      <c r="B209" s="222" t="s">
        <v>285</v>
      </c>
      <c r="C209" s="223">
        <v>19552</v>
      </c>
      <c r="D209" s="223">
        <v>259069</v>
      </c>
      <c r="E209" s="223">
        <v>702245</v>
      </c>
      <c r="F209" s="223">
        <v>272157</v>
      </c>
      <c r="G209" s="223">
        <v>33074</v>
      </c>
      <c r="H209" s="223">
        <v>17924</v>
      </c>
      <c r="I209" s="223">
        <v>11693</v>
      </c>
      <c r="J209" s="223">
        <v>66000</v>
      </c>
      <c r="K209" s="223"/>
      <c r="L209" s="223">
        <v>389388</v>
      </c>
      <c r="M209" s="223">
        <v>17924</v>
      </c>
      <c r="N209" s="223">
        <v>1381714</v>
      </c>
      <c r="O209" s="223"/>
      <c r="P209" s="223">
        <v>1381714</v>
      </c>
    </row>
    <row r="210" spans="1:16" x14ac:dyDescent="0.2">
      <c r="A210" s="209"/>
      <c r="B210" s="224" t="s">
        <v>286</v>
      </c>
      <c r="C210" s="223">
        <v>13470</v>
      </c>
      <c r="D210" s="223">
        <v>173368</v>
      </c>
      <c r="E210" s="223">
        <v>464719</v>
      </c>
      <c r="F210" s="223">
        <v>181698</v>
      </c>
      <c r="G210" s="223">
        <v>22248</v>
      </c>
      <c r="H210" s="223">
        <v>16496</v>
      </c>
      <c r="I210" s="223">
        <v>11693</v>
      </c>
      <c r="J210" s="223">
        <v>44294</v>
      </c>
      <c r="K210" s="223"/>
      <c r="L210" s="223">
        <v>265073</v>
      </c>
      <c r="M210" s="223">
        <v>16496</v>
      </c>
      <c r="N210" s="223">
        <v>927986</v>
      </c>
      <c r="O210" s="223"/>
      <c r="P210" s="223">
        <v>927986</v>
      </c>
    </row>
    <row r="211" spans="1:16" x14ac:dyDescent="0.2">
      <c r="A211" s="209"/>
      <c r="B211" s="224" t="s">
        <v>287</v>
      </c>
      <c r="C211" s="223">
        <v>11607.64</v>
      </c>
      <c r="D211" s="223">
        <v>171103.88</v>
      </c>
      <c r="E211" s="223">
        <v>485162.86</v>
      </c>
      <c r="F211" s="223">
        <v>184538.79</v>
      </c>
      <c r="G211" s="223">
        <v>24207.72</v>
      </c>
      <c r="H211" s="223">
        <v>9171.52</v>
      </c>
      <c r="I211" s="223">
        <v>5563.65</v>
      </c>
      <c r="J211" s="223">
        <v>41792.49</v>
      </c>
      <c r="K211" s="223"/>
      <c r="L211" s="223">
        <v>254275.38</v>
      </c>
      <c r="M211" s="223">
        <v>9171.52</v>
      </c>
      <c r="N211" s="223">
        <v>933148.55</v>
      </c>
      <c r="O211" s="223"/>
      <c r="P211" s="225">
        <v>933148.55</v>
      </c>
    </row>
    <row r="212" spans="1:16" x14ac:dyDescent="0.2">
      <c r="A212" s="209"/>
      <c r="B212" s="224" t="s">
        <v>288</v>
      </c>
      <c r="C212" s="221">
        <v>59.368000000000002</v>
      </c>
      <c r="D212" s="221">
        <v>66.045699999999997</v>
      </c>
      <c r="E212" s="221">
        <v>69.087400000000002</v>
      </c>
      <c r="F212" s="221">
        <v>67.805999999999997</v>
      </c>
      <c r="G212" s="221">
        <v>73.192599999999999</v>
      </c>
      <c r="H212" s="221">
        <v>51.168900000000001</v>
      </c>
      <c r="I212" s="221">
        <v>47.581000000000003</v>
      </c>
      <c r="J212" s="221">
        <v>63.322000000000003</v>
      </c>
      <c r="K212" s="221">
        <v>0</v>
      </c>
      <c r="L212" s="221">
        <v>65.301299999999998</v>
      </c>
      <c r="M212" s="221">
        <v>51.168900000000001</v>
      </c>
      <c r="N212" s="221">
        <v>67.535600000000002</v>
      </c>
      <c r="O212" s="221"/>
      <c r="P212" s="221">
        <v>67.535600000000002</v>
      </c>
    </row>
    <row r="213" spans="1:16" x14ac:dyDescent="0.2">
      <c r="A213" s="209"/>
      <c r="B213" s="226" t="s">
        <v>289</v>
      </c>
      <c r="C213" s="221">
        <v>86.174000000000007</v>
      </c>
      <c r="D213" s="221">
        <v>98.694000000000003</v>
      </c>
      <c r="E213" s="221">
        <v>104.39919999999999</v>
      </c>
      <c r="F213" s="221">
        <v>101.5635</v>
      </c>
      <c r="G213" s="221">
        <v>108.8085</v>
      </c>
      <c r="H213" s="221">
        <v>55.598399999999998</v>
      </c>
      <c r="I213" s="221">
        <v>47.581000000000003</v>
      </c>
      <c r="J213" s="221">
        <v>94.352500000000006</v>
      </c>
      <c r="K213" s="221">
        <v>0</v>
      </c>
      <c r="L213" s="221">
        <v>95.926500000000004</v>
      </c>
      <c r="M213" s="221">
        <v>55.598399999999998</v>
      </c>
      <c r="N213" s="221">
        <v>100.55629999999999</v>
      </c>
      <c r="O213" s="221"/>
      <c r="P213" s="221">
        <v>100.55629999999999</v>
      </c>
    </row>
    <row r="214" spans="1:16" x14ac:dyDescent="0.2">
      <c r="A214" s="209"/>
      <c r="B214" s="220" t="s">
        <v>322</v>
      </c>
      <c r="C214" s="227">
        <v>0</v>
      </c>
      <c r="D214" s="227">
        <v>0</v>
      </c>
      <c r="E214" s="227">
        <v>0</v>
      </c>
      <c r="F214" s="227">
        <v>0</v>
      </c>
      <c r="G214" s="227">
        <v>0</v>
      </c>
      <c r="H214" s="227">
        <v>0</v>
      </c>
      <c r="I214" s="227">
        <v>0</v>
      </c>
      <c r="J214" s="227">
        <v>0</v>
      </c>
      <c r="K214" s="227">
        <v>0</v>
      </c>
      <c r="L214" s="227">
        <v>0</v>
      </c>
      <c r="M214" s="227">
        <v>0</v>
      </c>
      <c r="N214" s="227">
        <v>0</v>
      </c>
      <c r="O214" s="227"/>
      <c r="P214" s="227">
        <v>0</v>
      </c>
    </row>
    <row r="215" spans="1:16" x14ac:dyDescent="0.2">
      <c r="A215" s="209"/>
      <c r="B215" s="222" t="s">
        <v>285</v>
      </c>
      <c r="C215" s="223">
        <v>52412</v>
      </c>
      <c r="D215" s="223">
        <v>107185</v>
      </c>
      <c r="E215" s="223">
        <v>558796</v>
      </c>
      <c r="F215" s="223">
        <v>221796</v>
      </c>
      <c r="G215" s="223">
        <v>13679</v>
      </c>
      <c r="H215" s="223">
        <v>28128</v>
      </c>
      <c r="I215" s="223">
        <v>9480</v>
      </c>
      <c r="J215" s="223">
        <v>17441</v>
      </c>
      <c r="K215" s="223">
        <v>90</v>
      </c>
      <c r="L215" s="223">
        <v>200197</v>
      </c>
      <c r="M215" s="223">
        <v>28218</v>
      </c>
      <c r="N215" s="223">
        <v>1009007</v>
      </c>
      <c r="O215" s="223"/>
      <c r="P215" s="223">
        <v>1009007</v>
      </c>
    </row>
    <row r="216" spans="1:16" x14ac:dyDescent="0.2">
      <c r="A216" s="209"/>
      <c r="B216" s="224" t="s">
        <v>286</v>
      </c>
      <c r="C216" s="223">
        <v>37168</v>
      </c>
      <c r="D216" s="223">
        <v>72603</v>
      </c>
      <c r="E216" s="223">
        <v>387367</v>
      </c>
      <c r="F216" s="223">
        <v>151481</v>
      </c>
      <c r="G216" s="223">
        <v>11359</v>
      </c>
      <c r="H216" s="223">
        <v>26928</v>
      </c>
      <c r="I216" s="223">
        <v>7280</v>
      </c>
      <c r="J216" s="223">
        <v>11841</v>
      </c>
      <c r="K216" s="223">
        <v>62</v>
      </c>
      <c r="L216" s="223">
        <v>140251</v>
      </c>
      <c r="M216" s="223">
        <v>26990</v>
      </c>
      <c r="N216" s="223">
        <v>706089</v>
      </c>
      <c r="O216" s="223"/>
      <c r="P216" s="223">
        <v>706089</v>
      </c>
    </row>
    <row r="217" spans="1:16" x14ac:dyDescent="0.2">
      <c r="A217" s="209"/>
      <c r="B217" s="224" t="s">
        <v>287</v>
      </c>
      <c r="C217" s="223">
        <v>29238.37</v>
      </c>
      <c r="D217" s="223">
        <v>60258.58</v>
      </c>
      <c r="E217" s="223">
        <v>389110.13</v>
      </c>
      <c r="F217" s="223">
        <v>148861.29</v>
      </c>
      <c r="G217" s="223">
        <v>19036.41</v>
      </c>
      <c r="H217" s="223">
        <v>14921.01</v>
      </c>
      <c r="I217" s="223">
        <v>5710.66</v>
      </c>
      <c r="J217" s="223">
        <v>5202.5200000000004</v>
      </c>
      <c r="K217" s="223"/>
      <c r="L217" s="223">
        <v>119446.54</v>
      </c>
      <c r="M217" s="223">
        <v>14921.01</v>
      </c>
      <c r="N217" s="223">
        <v>672338.97</v>
      </c>
      <c r="O217" s="223"/>
      <c r="P217" s="225">
        <v>672338.97</v>
      </c>
    </row>
    <row r="218" spans="1:16" x14ac:dyDescent="0.2">
      <c r="A218" s="209"/>
      <c r="B218" s="224" t="s">
        <v>288</v>
      </c>
      <c r="C218" s="221">
        <v>55.785600000000002</v>
      </c>
      <c r="D218" s="221">
        <v>56.219200000000001</v>
      </c>
      <c r="E218" s="221">
        <v>69.633700000000005</v>
      </c>
      <c r="F218" s="221">
        <v>67.116299999999995</v>
      </c>
      <c r="G218" s="221">
        <v>139.1652</v>
      </c>
      <c r="H218" s="221">
        <v>53.046799999999998</v>
      </c>
      <c r="I218" s="221">
        <v>60.238999999999997</v>
      </c>
      <c r="J218" s="221">
        <v>29.8293</v>
      </c>
      <c r="K218" s="221">
        <v>0</v>
      </c>
      <c r="L218" s="221">
        <v>59.664499999999997</v>
      </c>
      <c r="M218" s="221">
        <v>52.877600000000001</v>
      </c>
      <c r="N218" s="221">
        <v>66.633700000000005</v>
      </c>
      <c r="O218" s="221"/>
      <c r="P218" s="221">
        <v>66.633700000000005</v>
      </c>
    </row>
    <row r="219" spans="1:16" x14ac:dyDescent="0.2">
      <c r="A219" s="209"/>
      <c r="B219" s="226" t="s">
        <v>289</v>
      </c>
      <c r="C219" s="221">
        <v>78.665400000000005</v>
      </c>
      <c r="D219" s="221">
        <v>82.997399999999999</v>
      </c>
      <c r="E219" s="221">
        <v>100.45</v>
      </c>
      <c r="F219" s="221">
        <v>98.270600000000002</v>
      </c>
      <c r="G219" s="221">
        <v>167.58879999999999</v>
      </c>
      <c r="H219" s="221">
        <v>55.410800000000002</v>
      </c>
      <c r="I219" s="221">
        <v>78.443100000000001</v>
      </c>
      <c r="J219" s="221">
        <v>43.936500000000002</v>
      </c>
      <c r="K219" s="221">
        <v>0</v>
      </c>
      <c r="L219" s="221">
        <v>85.166300000000007</v>
      </c>
      <c r="M219" s="221">
        <v>55.283499999999997</v>
      </c>
      <c r="N219" s="221">
        <v>95.220100000000002</v>
      </c>
      <c r="O219" s="221"/>
      <c r="P219" s="221">
        <v>95.220100000000002</v>
      </c>
    </row>
    <row r="220" spans="1:16" x14ac:dyDescent="0.2">
      <c r="A220" s="209"/>
      <c r="B220" s="220" t="s">
        <v>323</v>
      </c>
      <c r="C220" s="227">
        <v>0</v>
      </c>
      <c r="D220" s="227">
        <v>0</v>
      </c>
      <c r="E220" s="227">
        <v>0</v>
      </c>
      <c r="F220" s="227">
        <v>0</v>
      </c>
      <c r="G220" s="227">
        <v>0</v>
      </c>
      <c r="H220" s="227">
        <v>0</v>
      </c>
      <c r="I220" s="227">
        <v>0</v>
      </c>
      <c r="J220" s="227">
        <v>0</v>
      </c>
      <c r="K220" s="227">
        <v>0</v>
      </c>
      <c r="L220" s="227">
        <v>0</v>
      </c>
      <c r="M220" s="227">
        <v>0</v>
      </c>
      <c r="N220" s="227">
        <v>0</v>
      </c>
      <c r="O220" s="227"/>
      <c r="P220" s="227">
        <v>0</v>
      </c>
    </row>
    <row r="221" spans="1:16" x14ac:dyDescent="0.2">
      <c r="A221" s="209"/>
      <c r="B221" s="222" t="s">
        <v>285</v>
      </c>
      <c r="C221" s="223">
        <v>51300</v>
      </c>
      <c r="D221" s="223">
        <v>126205</v>
      </c>
      <c r="E221" s="223">
        <v>862815</v>
      </c>
      <c r="F221" s="223">
        <v>334446</v>
      </c>
      <c r="G221" s="223">
        <v>48949</v>
      </c>
      <c r="H221" s="223">
        <v>22256</v>
      </c>
      <c r="I221" s="223">
        <v>6400</v>
      </c>
      <c r="J221" s="223">
        <v>60020</v>
      </c>
      <c r="K221" s="223">
        <v>400</v>
      </c>
      <c r="L221" s="223">
        <v>292874</v>
      </c>
      <c r="M221" s="223">
        <v>22656</v>
      </c>
      <c r="N221" s="223">
        <v>1512791</v>
      </c>
      <c r="O221" s="223"/>
      <c r="P221" s="223">
        <v>1512791</v>
      </c>
    </row>
    <row r="222" spans="1:16" x14ac:dyDescent="0.2">
      <c r="A222" s="209"/>
      <c r="B222" s="224" t="s">
        <v>286</v>
      </c>
      <c r="C222" s="223">
        <v>35062</v>
      </c>
      <c r="D222" s="223">
        <v>84324</v>
      </c>
      <c r="E222" s="223">
        <v>573955</v>
      </c>
      <c r="F222" s="223">
        <v>226050</v>
      </c>
      <c r="G222" s="223">
        <v>32100</v>
      </c>
      <c r="H222" s="223">
        <v>20340</v>
      </c>
      <c r="I222" s="223">
        <v>3818</v>
      </c>
      <c r="J222" s="223">
        <v>39641</v>
      </c>
      <c r="K222" s="223">
        <v>256</v>
      </c>
      <c r="L222" s="223">
        <v>194945</v>
      </c>
      <c r="M222" s="223">
        <v>20596</v>
      </c>
      <c r="N222" s="223">
        <v>1015546</v>
      </c>
      <c r="O222" s="223"/>
      <c r="P222" s="223">
        <v>1015546</v>
      </c>
    </row>
    <row r="223" spans="1:16" x14ac:dyDescent="0.2">
      <c r="A223" s="209"/>
      <c r="B223" s="224" t="s">
        <v>287</v>
      </c>
      <c r="C223" s="223">
        <v>42800.6</v>
      </c>
      <c r="D223" s="223">
        <v>89432.9</v>
      </c>
      <c r="E223" s="223">
        <v>609523.15</v>
      </c>
      <c r="F223" s="223">
        <v>233718.6</v>
      </c>
      <c r="G223" s="223">
        <v>29789.73</v>
      </c>
      <c r="H223" s="223">
        <v>21097.99</v>
      </c>
      <c r="I223" s="223">
        <v>1462.14</v>
      </c>
      <c r="J223" s="223">
        <v>19238.05</v>
      </c>
      <c r="K223" s="223">
        <v>189.76</v>
      </c>
      <c r="L223" s="223">
        <v>182723.42</v>
      </c>
      <c r="M223" s="223">
        <v>21287.75</v>
      </c>
      <c r="N223" s="223">
        <v>1047252.92</v>
      </c>
      <c r="O223" s="223"/>
      <c r="P223" s="225">
        <v>1047252.92</v>
      </c>
    </row>
    <row r="224" spans="1:16" x14ac:dyDescent="0.2">
      <c r="A224" s="209"/>
      <c r="B224" s="224" t="s">
        <v>288</v>
      </c>
      <c r="C224" s="221">
        <v>83.432000000000002</v>
      </c>
      <c r="D224" s="221">
        <v>70.863200000000006</v>
      </c>
      <c r="E224" s="221">
        <v>70.643600000000006</v>
      </c>
      <c r="F224" s="221">
        <v>69.882300000000001</v>
      </c>
      <c r="G224" s="221">
        <v>60.858699999999999</v>
      </c>
      <c r="H224" s="221">
        <v>94.796899999999994</v>
      </c>
      <c r="I224" s="221">
        <v>22.8459</v>
      </c>
      <c r="J224" s="221">
        <v>32.052700000000002</v>
      </c>
      <c r="K224" s="221">
        <v>47.44</v>
      </c>
      <c r="L224" s="221">
        <v>62.389800000000001</v>
      </c>
      <c r="M224" s="221">
        <v>93.960800000000006</v>
      </c>
      <c r="N224" s="221">
        <v>69.226500000000001</v>
      </c>
      <c r="O224" s="221"/>
      <c r="P224" s="221">
        <v>69.226500000000001</v>
      </c>
    </row>
    <row r="225" spans="1:20" x14ac:dyDescent="0.2">
      <c r="A225" s="209"/>
      <c r="B225" s="226" t="s">
        <v>289</v>
      </c>
      <c r="C225" s="221">
        <v>122.0712</v>
      </c>
      <c r="D225" s="221">
        <v>106.0587</v>
      </c>
      <c r="E225" s="221">
        <v>106.197</v>
      </c>
      <c r="F225" s="221">
        <v>103.39239999999999</v>
      </c>
      <c r="G225" s="221">
        <v>92.802899999999994</v>
      </c>
      <c r="H225" s="221">
        <v>103.7266</v>
      </c>
      <c r="I225" s="221">
        <v>38.295999999999999</v>
      </c>
      <c r="J225" s="221">
        <v>48.530700000000003</v>
      </c>
      <c r="K225" s="221">
        <v>74.125</v>
      </c>
      <c r="L225" s="221">
        <v>93.730800000000002</v>
      </c>
      <c r="M225" s="221">
        <v>103.3587</v>
      </c>
      <c r="N225" s="221">
        <v>103.12220000000001</v>
      </c>
      <c r="O225" s="221"/>
      <c r="P225" s="221">
        <v>103.12220000000001</v>
      </c>
    </row>
    <row r="226" spans="1:20" x14ac:dyDescent="0.2">
      <c r="A226" s="209"/>
      <c r="B226" s="220" t="s">
        <v>324</v>
      </c>
      <c r="C226" s="227">
        <v>0</v>
      </c>
      <c r="D226" s="227">
        <v>0</v>
      </c>
      <c r="E226" s="227">
        <v>0</v>
      </c>
      <c r="F226" s="227">
        <v>0</v>
      </c>
      <c r="G226" s="227">
        <v>0</v>
      </c>
      <c r="H226" s="227">
        <v>0</v>
      </c>
      <c r="I226" s="227">
        <v>0</v>
      </c>
      <c r="J226" s="227">
        <v>0</v>
      </c>
      <c r="K226" s="227">
        <v>0</v>
      </c>
      <c r="L226" s="227">
        <v>0</v>
      </c>
      <c r="M226" s="227">
        <v>0</v>
      </c>
      <c r="N226" s="227">
        <v>0</v>
      </c>
      <c r="O226" s="227"/>
      <c r="P226" s="227">
        <v>0</v>
      </c>
    </row>
    <row r="227" spans="1:20" x14ac:dyDescent="0.2">
      <c r="A227" s="209"/>
      <c r="B227" s="222" t="s">
        <v>285</v>
      </c>
      <c r="C227" s="223">
        <v>45358</v>
      </c>
      <c r="D227" s="223">
        <v>93772</v>
      </c>
      <c r="E227" s="223">
        <v>590919</v>
      </c>
      <c r="F227" s="223">
        <v>239917</v>
      </c>
      <c r="G227" s="223">
        <v>30635</v>
      </c>
      <c r="H227" s="223">
        <v>43865</v>
      </c>
      <c r="I227" s="223">
        <v>1803</v>
      </c>
      <c r="J227" s="223">
        <v>18000</v>
      </c>
      <c r="K227" s="223">
        <v>180</v>
      </c>
      <c r="L227" s="223">
        <v>189568</v>
      </c>
      <c r="M227" s="223">
        <v>44045</v>
      </c>
      <c r="N227" s="223">
        <v>1064449</v>
      </c>
      <c r="O227" s="223"/>
      <c r="P227" s="223">
        <v>1064449</v>
      </c>
    </row>
    <row r="228" spans="1:20" x14ac:dyDescent="0.2">
      <c r="A228" s="209"/>
      <c r="B228" s="224" t="s">
        <v>286</v>
      </c>
      <c r="C228" s="223">
        <v>30241</v>
      </c>
      <c r="D228" s="223">
        <v>62523</v>
      </c>
      <c r="E228" s="223">
        <v>393982</v>
      </c>
      <c r="F228" s="223">
        <v>159945</v>
      </c>
      <c r="G228" s="223">
        <v>20424</v>
      </c>
      <c r="H228" s="223">
        <v>42615</v>
      </c>
      <c r="I228" s="223">
        <v>1238</v>
      </c>
      <c r="J228" s="223">
        <v>12000</v>
      </c>
      <c r="K228" s="223">
        <v>120</v>
      </c>
      <c r="L228" s="223">
        <v>126426</v>
      </c>
      <c r="M228" s="223">
        <v>42735</v>
      </c>
      <c r="N228" s="223">
        <v>723088</v>
      </c>
      <c r="O228" s="223"/>
      <c r="P228" s="223">
        <v>723088</v>
      </c>
    </row>
    <row r="229" spans="1:20" x14ac:dyDescent="0.2">
      <c r="A229" s="209"/>
      <c r="B229" s="224" t="s">
        <v>287</v>
      </c>
      <c r="C229" s="223">
        <v>27885.86</v>
      </c>
      <c r="D229" s="223">
        <v>63737.5</v>
      </c>
      <c r="E229" s="223">
        <v>410051.04</v>
      </c>
      <c r="F229" s="223">
        <v>162324.53</v>
      </c>
      <c r="G229" s="223">
        <v>20409.98</v>
      </c>
      <c r="H229" s="223">
        <v>33924.769999999997</v>
      </c>
      <c r="I229" s="223">
        <v>1979.21</v>
      </c>
      <c r="J229" s="223">
        <v>5703.6</v>
      </c>
      <c r="K229" s="223">
        <v>74.25</v>
      </c>
      <c r="L229" s="223">
        <v>119716.15</v>
      </c>
      <c r="M229" s="223">
        <v>33999.019999999997</v>
      </c>
      <c r="N229" s="223">
        <v>726090.74</v>
      </c>
      <c r="O229" s="223"/>
      <c r="P229" s="225">
        <v>726090.74</v>
      </c>
    </row>
    <row r="230" spans="1:20" x14ac:dyDescent="0.2">
      <c r="A230" s="209"/>
      <c r="B230" s="224" t="s">
        <v>288</v>
      </c>
      <c r="C230" s="221">
        <v>61.479500000000002</v>
      </c>
      <c r="D230" s="221">
        <v>67.970699999999994</v>
      </c>
      <c r="E230" s="221">
        <v>69.392099999999999</v>
      </c>
      <c r="F230" s="221">
        <v>67.658600000000007</v>
      </c>
      <c r="G230" s="221">
        <v>66.623099999999994</v>
      </c>
      <c r="H230" s="221">
        <v>77.338999999999999</v>
      </c>
      <c r="I230" s="221">
        <v>109.7732</v>
      </c>
      <c r="J230" s="221">
        <v>31.686699999999998</v>
      </c>
      <c r="K230" s="221">
        <v>41.25</v>
      </c>
      <c r="L230" s="221">
        <v>63.152099999999997</v>
      </c>
      <c r="M230" s="221">
        <v>77.191599999999994</v>
      </c>
      <c r="N230" s="221">
        <v>68.212800000000001</v>
      </c>
      <c r="O230" s="221"/>
      <c r="P230" s="221">
        <v>68.212800000000001</v>
      </c>
    </row>
    <row r="231" spans="1:20" x14ac:dyDescent="0.2">
      <c r="A231" s="209"/>
      <c r="B231" s="226" t="s">
        <v>289</v>
      </c>
      <c r="C231" s="221">
        <v>92.212100000000007</v>
      </c>
      <c r="D231" s="221">
        <v>101.9425</v>
      </c>
      <c r="E231" s="221">
        <v>104.07859999999999</v>
      </c>
      <c r="F231" s="221">
        <v>101.4877</v>
      </c>
      <c r="G231" s="221">
        <v>99.931399999999996</v>
      </c>
      <c r="H231" s="221">
        <v>79.607600000000005</v>
      </c>
      <c r="I231" s="221">
        <v>159.8716</v>
      </c>
      <c r="J231" s="221">
        <v>47.53</v>
      </c>
      <c r="K231" s="221">
        <v>61.875</v>
      </c>
      <c r="L231" s="221">
        <v>94.692700000000002</v>
      </c>
      <c r="M231" s="221">
        <v>79.5578</v>
      </c>
      <c r="N231" s="221">
        <v>100.4153</v>
      </c>
      <c r="O231" s="221"/>
      <c r="P231" s="221">
        <v>100.4153</v>
      </c>
    </row>
    <row r="232" spans="1:20" x14ac:dyDescent="0.2">
      <c r="A232" s="209"/>
      <c r="B232" s="230" t="s">
        <v>325</v>
      </c>
      <c r="C232" s="231">
        <v>0</v>
      </c>
      <c r="D232" s="231">
        <v>0</v>
      </c>
      <c r="E232" s="231">
        <v>0</v>
      </c>
      <c r="F232" s="231">
        <v>0</v>
      </c>
      <c r="G232" s="231">
        <v>0</v>
      </c>
      <c r="H232" s="231">
        <v>0</v>
      </c>
      <c r="I232" s="231">
        <v>0</v>
      </c>
      <c r="J232" s="231">
        <v>0</v>
      </c>
      <c r="K232" s="231">
        <v>0</v>
      </c>
      <c r="L232" s="231">
        <v>0</v>
      </c>
      <c r="M232" s="231">
        <v>0</v>
      </c>
      <c r="N232" s="231">
        <v>0</v>
      </c>
      <c r="O232" s="231"/>
      <c r="P232" s="231">
        <v>0</v>
      </c>
    </row>
    <row r="233" spans="1:20" x14ac:dyDescent="0.2">
      <c r="A233" s="209"/>
      <c r="B233" s="222" t="s">
        <v>285</v>
      </c>
      <c r="C233" s="223">
        <v>2271598</v>
      </c>
      <c r="D233" s="223">
        <v>7069015</v>
      </c>
      <c r="E233" s="223">
        <v>33743095</v>
      </c>
      <c r="F233" s="223">
        <v>13114892</v>
      </c>
      <c r="G233" s="223">
        <v>1773609</v>
      </c>
      <c r="H233" s="223">
        <v>970518</v>
      </c>
      <c r="I233" s="223">
        <v>290148</v>
      </c>
      <c r="J233" s="223">
        <v>1673658</v>
      </c>
      <c r="K233" s="223">
        <v>11000</v>
      </c>
      <c r="L233" s="223">
        <v>13078028</v>
      </c>
      <c r="M233" s="223">
        <v>981518</v>
      </c>
      <c r="N233" s="223">
        <v>60917533</v>
      </c>
      <c r="O233" s="223"/>
      <c r="P233" s="223">
        <v>60917533</v>
      </c>
      <c r="Q233" s="232"/>
      <c r="R233" s="232"/>
      <c r="S233" s="232"/>
      <c r="T233" s="232"/>
    </row>
    <row r="234" spans="1:20" ht="13.5" customHeight="1" x14ac:dyDescent="0.2">
      <c r="A234" s="209"/>
      <c r="B234" s="224" t="s">
        <v>286</v>
      </c>
      <c r="C234" s="223">
        <v>1513490.6</v>
      </c>
      <c r="D234" s="223">
        <v>4886642</v>
      </c>
      <c r="E234" s="223">
        <v>22357444</v>
      </c>
      <c r="F234" s="223">
        <v>8767950</v>
      </c>
      <c r="G234" s="223">
        <v>1180128</v>
      </c>
      <c r="H234" s="223">
        <v>820842</v>
      </c>
      <c r="I234" s="223">
        <v>205781</v>
      </c>
      <c r="J234" s="223">
        <v>1083188</v>
      </c>
      <c r="K234" s="223">
        <v>7232</v>
      </c>
      <c r="L234" s="223">
        <v>8869229.5999999996</v>
      </c>
      <c r="M234" s="223">
        <v>828074</v>
      </c>
      <c r="N234" s="223">
        <v>40822697.600000001</v>
      </c>
      <c r="O234" s="223"/>
      <c r="P234" s="223">
        <v>40822697.600000001</v>
      </c>
      <c r="Q234" s="233"/>
      <c r="R234" s="233"/>
      <c r="S234" s="232"/>
      <c r="T234" s="232"/>
    </row>
    <row r="235" spans="1:20" x14ac:dyDescent="0.2">
      <c r="A235" s="209"/>
      <c r="B235" s="220" t="s">
        <v>287</v>
      </c>
      <c r="C235" s="225">
        <v>1449726.38</v>
      </c>
      <c r="D235" s="225">
        <v>4699369.59</v>
      </c>
      <c r="E235" s="225">
        <v>22865483.620000001</v>
      </c>
      <c r="F235" s="225">
        <v>8685823.0600000005</v>
      </c>
      <c r="G235" s="225">
        <v>1171431.93</v>
      </c>
      <c r="H235" s="225">
        <v>684257.07</v>
      </c>
      <c r="I235" s="225">
        <v>150707.75</v>
      </c>
      <c r="J235" s="225">
        <v>519393.2</v>
      </c>
      <c r="K235" s="225">
        <v>5901.53</v>
      </c>
      <c r="L235" s="225">
        <v>7990628.8499999996</v>
      </c>
      <c r="M235" s="225">
        <v>690158.6</v>
      </c>
      <c r="N235" s="225">
        <v>40232094.130000003</v>
      </c>
      <c r="O235" s="225"/>
      <c r="P235" s="225">
        <v>40232094.130000003</v>
      </c>
      <c r="Q235" s="234"/>
      <c r="R235" s="234"/>
      <c r="S235" s="232"/>
      <c r="T235" s="232"/>
    </row>
    <row r="236" spans="1:20" x14ac:dyDescent="0.2">
      <c r="A236" s="209"/>
      <c r="B236" s="224" t="s">
        <v>288</v>
      </c>
      <c r="C236" s="221">
        <v>63.819699999999997</v>
      </c>
      <c r="D236" s="221">
        <v>66.478399999999993</v>
      </c>
      <c r="E236" s="221">
        <v>67.763400000000004</v>
      </c>
      <c r="F236" s="221">
        <v>66.228700000000003</v>
      </c>
      <c r="G236" s="221">
        <v>66.047899999999998</v>
      </c>
      <c r="H236" s="221">
        <v>70.504300000000001</v>
      </c>
      <c r="I236" s="221">
        <v>51.941699999999997</v>
      </c>
      <c r="J236" s="221">
        <v>31.0334</v>
      </c>
      <c r="K236" s="221">
        <v>53.650300000000001</v>
      </c>
      <c r="L236" s="221">
        <v>61.099600000000002</v>
      </c>
      <c r="M236" s="221">
        <v>70.315399999999997</v>
      </c>
      <c r="N236" s="221">
        <v>66.043499999999995</v>
      </c>
      <c r="O236" s="221"/>
      <c r="P236" s="235">
        <v>66.043499999999995</v>
      </c>
      <c r="Q236" s="232"/>
      <c r="R236" s="233"/>
      <c r="S236" s="232"/>
      <c r="T236" s="232"/>
    </row>
    <row r="237" spans="1:20" ht="13.5" thickBot="1" x14ac:dyDescent="0.25">
      <c r="A237" s="209"/>
      <c r="B237" s="236" t="s">
        <v>326</v>
      </c>
      <c r="C237" s="228">
        <v>95.786900000000003</v>
      </c>
      <c r="D237" s="228">
        <v>96.167699999999996</v>
      </c>
      <c r="E237" s="228">
        <v>102.2724</v>
      </c>
      <c r="F237" s="228">
        <v>99.063299999999998</v>
      </c>
      <c r="G237" s="228">
        <v>99.263099999999994</v>
      </c>
      <c r="H237" s="228">
        <v>83.360399999999998</v>
      </c>
      <c r="I237" s="228">
        <v>73.236999999999995</v>
      </c>
      <c r="J237" s="228">
        <v>47.950400000000002</v>
      </c>
      <c r="K237" s="228">
        <v>81.602999999999994</v>
      </c>
      <c r="L237" s="228">
        <v>90.093800000000002</v>
      </c>
      <c r="M237" s="228">
        <v>83.344999999999999</v>
      </c>
      <c r="N237" s="228">
        <v>98.553200000000004</v>
      </c>
      <c r="O237" s="228"/>
      <c r="P237" s="237">
        <v>98.553200000000004</v>
      </c>
      <c r="Q237" s="232"/>
      <c r="R237" s="233"/>
      <c r="S237" s="232"/>
      <c r="T237" s="232"/>
    </row>
    <row r="238" spans="1:20" x14ac:dyDescent="0.2">
      <c r="Q238" s="232"/>
      <c r="R238" s="232"/>
      <c r="S238" s="232"/>
      <c r="T238" s="232"/>
    </row>
    <row r="239" spans="1:20" x14ac:dyDescent="0.2">
      <c r="L239" s="239"/>
      <c r="P239" s="239"/>
    </row>
  </sheetData>
  <printOptions horizontalCentered="1"/>
  <pageMargins left="0.19685039370078741" right="0.19685039370078741" top="0.59" bottom="0.19685039370078741" header="0.51181102362204722" footer="0.51181102362204722"/>
  <pageSetup paperSize="8" scale="3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V ZFNP</vt:lpstr>
      <vt:lpstr>V ZFPvN</vt:lpstr>
      <vt:lpstr>V ZFGP</vt:lpstr>
      <vt:lpstr>V ZFÚP</vt:lpstr>
      <vt:lpstr>600 pobočky august 2012</vt:lpstr>
      <vt:lpstr>Pobočky jednotlive</vt:lpstr>
      <vt:lpstr>Hárok1</vt:lpstr>
      <vt:lpstr>Hárok2</vt:lpstr>
      <vt:lpstr>'Pobočky jednotlive'!Názvy_tlače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farkasova_k</cp:lastModifiedBy>
  <cp:lastPrinted>2012-09-17T07:55:56Z</cp:lastPrinted>
  <dcterms:created xsi:type="dcterms:W3CDTF">2012-04-12T05:24:41Z</dcterms:created>
  <dcterms:modified xsi:type="dcterms:W3CDTF">2012-09-17T07:58:49Z</dcterms:modified>
</cp:coreProperties>
</file>