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2015" activeTab="1"/>
  </bookViews>
  <sheets>
    <sheet name="Príloha č. 1" sheetId="2" r:id="rId1"/>
    <sheet name="Príloha č. 2" sheetId="1" r:id="rId2"/>
    <sheet name="Hárok3" sheetId="3" r:id="rId3"/>
  </sheets>
  <externalReferences>
    <externalReference r:id="rId4"/>
    <externalReference r:id="rId5"/>
    <externalReference r:id="rId6"/>
    <externalReference r:id="rId7"/>
  </externalReferences>
  <calcPr calcId="145621"/>
</workbook>
</file>

<file path=xl/calcChain.xml><?xml version="1.0" encoding="utf-8"?>
<calcChain xmlns="http://schemas.openxmlformats.org/spreadsheetml/2006/main">
  <c r="B47" i="2" l="1"/>
  <c r="F45" i="2" l="1"/>
  <c r="E45" i="2"/>
  <c r="C42" i="2"/>
  <c r="C46" i="2" s="1"/>
  <c r="F23" i="2"/>
  <c r="E23" i="2"/>
  <c r="D22" i="2"/>
  <c r="D44" i="2" s="1"/>
  <c r="D21" i="2"/>
  <c r="D43" i="2" s="1"/>
  <c r="D20" i="2"/>
  <c r="D42" i="2" s="1"/>
  <c r="C20" i="2"/>
  <c r="C24" i="2" s="1"/>
  <c r="D19" i="2"/>
  <c r="D41" i="2" s="1"/>
  <c r="D18" i="2"/>
  <c r="D40" i="2" s="1"/>
  <c r="D17" i="2"/>
  <c r="D39" i="2" s="1"/>
  <c r="D16" i="2"/>
  <c r="D38" i="2" s="1"/>
  <c r="D15" i="2"/>
  <c r="D37" i="2" s="1"/>
  <c r="D14" i="2"/>
  <c r="D36" i="2" s="1"/>
  <c r="D13" i="2"/>
  <c r="D35" i="2" s="1"/>
  <c r="D12" i="2"/>
  <c r="D34" i="2" s="1"/>
  <c r="D46" i="2" l="1"/>
  <c r="F34" i="2"/>
  <c r="E34" i="2"/>
  <c r="F35" i="2"/>
  <c r="E35" i="2"/>
  <c r="F36" i="2"/>
  <c r="E36" i="2"/>
  <c r="F37" i="2"/>
  <c r="E37" i="2"/>
  <c r="F38" i="2"/>
  <c r="E38" i="2"/>
  <c r="F39" i="2"/>
  <c r="E39" i="2"/>
  <c r="F40" i="2"/>
  <c r="E40" i="2"/>
  <c r="F41" i="2"/>
  <c r="E41" i="2"/>
  <c r="F42" i="2"/>
  <c r="E42" i="2"/>
  <c r="F43" i="2"/>
  <c r="E43" i="2"/>
  <c r="F44" i="2"/>
  <c r="E44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D24" i="2"/>
  <c r="F24" i="2" l="1"/>
  <c r="E24" i="2"/>
  <c r="F46" i="2"/>
  <c r="E46" i="2"/>
</calcChain>
</file>

<file path=xl/sharedStrings.xml><?xml version="1.0" encoding="utf-8"?>
<sst xmlns="http://schemas.openxmlformats.org/spreadsheetml/2006/main" count="47" uniqueCount="32">
  <si>
    <t xml:space="preserve">v porovnaní s rozpisom rozpočtu na rok 2013 </t>
  </si>
  <si>
    <t>Príloha č. 2</t>
  </si>
  <si>
    <t>Príloha č. 1</t>
  </si>
  <si>
    <t xml:space="preserve">Výber poistného a príspevkov na starobné dôchodkové sporenie od ekonomicky </t>
  </si>
  <si>
    <t>aktívneho obyvateľstva v roku 2013</t>
  </si>
  <si>
    <t>I. v porovnaní so skutočnosťou 2012</t>
  </si>
  <si>
    <t>v tis. Eur</t>
  </si>
  <si>
    <t>Kalendárny mesiac</t>
  </si>
  <si>
    <t>Rok</t>
  </si>
  <si>
    <t>Porovnanie</t>
  </si>
  <si>
    <t xml:space="preserve">abs. </t>
  </si>
  <si>
    <t>v %</t>
  </si>
  <si>
    <t>Január</t>
  </si>
  <si>
    <t>Február</t>
  </si>
  <si>
    <t>Marec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</si>
  <si>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</si>
  <si>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</si>
  <si>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</si>
  <si>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</si>
  <si>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</si>
  <si>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</si>
  <si>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</si>
  <si>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</si>
  <si>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Spolu</t>
  </si>
  <si>
    <t>II. v porovnaní s rozpisom príjmov na rok 2013</t>
  </si>
  <si>
    <t>Rozpis príjmov</t>
  </si>
  <si>
    <t>Skutočnosť</t>
  </si>
  <si>
    <t>Rozdiel</t>
  </si>
  <si>
    <t>Skutočnosť/       rozpis</t>
  </si>
  <si>
    <t>Apríl</t>
  </si>
  <si>
    <t xml:space="preserve">Pozn.: údaj o skutočnosti v mesiaci november 2013 je vo výške kreditov </t>
  </si>
  <si>
    <t>Vývoj skutočných príjmov od EAO v mesiacoch január až november 2013 a jednotlivých mesiacoch roka 2012 a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</si>
</sst>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6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1"/>
    <xf numFmtId="0" fontId="2" fillId="0" borderId="0" xfId="1" applyAlignment="1">
      <alignment horizontal="right"/>
    </xf>
    <xf numFmtId="0" fontId="3" fillId="0" borderId="0" xfId="1" applyFont="1"/>
    <xf numFmtId="0" fontId="2" fillId="0" borderId="1" xfId="1" applyBorder="1" applyAlignment="1">
      <alignment horizontal="center"/>
    </xf>
    <xf numFmtId="0" fontId="2" fillId="0" borderId="2" xfId="1" applyBorder="1" applyAlignment="1">
      <alignment horizontal="center"/>
    </xf>
    <xf numFmtId="0" fontId="2" fillId="0" borderId="3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5" xfId="1" applyBorder="1" applyAlignment="1">
      <alignment horizontal="center"/>
    </xf>
    <xf numFmtId="0" fontId="2" fillId="0" borderId="5" xfId="1" applyBorder="1"/>
    <xf numFmtId="3" fontId="2" fillId="0" borderId="5" xfId="1" applyNumberFormat="1" applyBorder="1"/>
    <xf numFmtId="4" fontId="2" fillId="0" borderId="5" xfId="1" applyNumberFormat="1" applyBorder="1"/>
    <xf numFmtId="3" fontId="2" fillId="0" borderId="0" xfId="1" applyNumberFormat="1"/>
    <xf numFmtId="3" fontId="2" fillId="2" borderId="5" xfId="1" applyNumberFormat="1" applyFont="1" applyFill="1" applyBorder="1"/>
    <xf numFmtId="3" fontId="2" fillId="0" borderId="5" xfId="1" applyNumberFormat="1" applyFont="1" applyBorder="1"/>
    <xf numFmtId="0" fontId="4" fillId="0" borderId="0" xfId="1" applyFont="1"/>
    <xf numFmtId="0" fontId="2" fillId="0" borderId="0" xfId="1" applyBorder="1"/>
    <xf numFmtId="3" fontId="2" fillId="0" borderId="0" xfId="1" applyNumberFormat="1" applyBorder="1"/>
    <xf numFmtId="0" fontId="2" fillId="0" borderId="1" xfId="1" applyBorder="1" applyAlignment="1">
      <alignment horizontal="center" wrapText="1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 wrapText="1"/>
    </xf>
    <xf numFmtId="0" fontId="2" fillId="0" borderId="4" xfId="1" applyBorder="1"/>
    <xf numFmtId="0" fontId="2" fillId="0" borderId="7" xfId="1" applyBorder="1" applyAlignment="1">
      <alignment horizontal="center" wrapText="1"/>
    </xf>
    <xf numFmtId="0" fontId="2" fillId="0" borderId="0" xfId="1" applyFill="1" applyBorder="1"/>
    <xf numFmtId="3" fontId="2" fillId="0" borderId="0" xfId="1" applyNumberFormat="1" applyFill="1" applyBorder="1"/>
    <xf numFmtId="4" fontId="2" fillId="0" borderId="0" xfId="1" applyNumberFormat="1" applyFill="1" applyBorder="1"/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6183431952662722E-2"/>
          <c:y val="0.10153492658114235"/>
          <c:w val="0.9064582856346497"/>
          <c:h val="0.70074919200244479"/>
        </c:manualLayout>
      </c:layout>
      <c:lineChart>
        <c:grouping val="standard"/>
        <c:varyColors val="0"/>
        <c:ser>
          <c:idx val="0"/>
          <c:order val="0"/>
          <c:tx>
            <c:strRef>
              <c:f>[1]graf!$B$8</c:f>
              <c:strCache>
                <c:ptCount val="1"/>
                <c:pt idx="0">
                  <c:v>rozpis rozpočtu príjmov na rok 2013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lgDash"/>
            </a:ln>
          </c:spPr>
          <c:marker>
            <c:symbol val="diamond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  <a:prstDash val="solid"/>
              </a:ln>
            </c:spPr>
          </c:marker>
          <c:dPt>
            <c:idx val="1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chemeClr val="accent3">
                      <a:lumMod val="75000"/>
                    </a:schemeClr>
                  </a:solidFill>
                  <a:prstDash val="solid"/>
                </a:ln>
              </c:spPr>
            </c:marker>
            <c:bubble3D val="0"/>
          </c:dPt>
          <c:dLbls>
            <c:dLbl>
              <c:idx val="1"/>
              <c:layout>
                <c:manualLayout>
                  <c:x val="-3.9093072530220069E-2"/>
                  <c:y val="-3.3863890864035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712048289657825E-2"/>
                  <c:y val="-3.5215742794735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9418445072782367E-3"/>
                  <c:y val="2.0007406444671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063832626330434E-2"/>
                  <c:y val="3.0822220739088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416867682107617E-2"/>
                  <c:y val="-2.7104631210535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8198713299353891E-2"/>
                  <c:y val="1.8651124063280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6390946616933472E-2"/>
                  <c:y val="-4.72860399773779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[1]graf!$C$8:$N$8</c:f>
              <c:numCache>
                <c:formatCode>#,##0</c:formatCode>
                <c:ptCount val="12"/>
                <c:pt idx="0">
                  <c:v>462908.25080839603</c:v>
                </c:pt>
                <c:pt idx="1">
                  <c:v>471129.62154139607</c:v>
                </c:pt>
                <c:pt idx="2">
                  <c:v>463984.66102909495</c:v>
                </c:pt>
                <c:pt idx="3">
                  <c:v>474622.78058873944</c:v>
                </c:pt>
                <c:pt idx="4">
                  <c:v>488371.38375856745</c:v>
                </c:pt>
                <c:pt idx="5">
                  <c:v>490410.09239875333</c:v>
                </c:pt>
                <c:pt idx="6">
                  <c:v>503527.66570600949</c:v>
                </c:pt>
                <c:pt idx="7">
                  <c:v>497690.41994693194</c:v>
                </c:pt>
                <c:pt idx="8">
                  <c:v>481940.70043258922</c:v>
                </c:pt>
                <c:pt idx="9">
                  <c:v>498911.67833654693</c:v>
                </c:pt>
                <c:pt idx="10">
                  <c:v>492900.67282766104</c:v>
                </c:pt>
                <c:pt idx="11">
                  <c:v>590502.70762531296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[1]graf!$B$9</c:f>
              <c:strCache>
                <c:ptCount val="1"/>
                <c:pt idx="0">
                  <c:v>príjmy od EAO spolu rok 2013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3.1258109717462963E-2"/>
                  <c:y val="-2.4603702519798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387627778217986E-2"/>
                  <c:y val="2.2711110018275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0322868747840476E-2"/>
                  <c:y val="2.0007406444671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1161127534838302E-2"/>
                  <c:y val="1.7172298728626731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  <a:effectLst>
                  <a:glow rad="228600">
                    <a:schemeClr val="accent2">
                      <a:satMod val="175000"/>
                      <a:alpha val="40000"/>
                    </a:schemeClr>
                  </a:glow>
                  <a:softEdge rad="31750"/>
                </a:effectLst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999073595952924E-2"/>
                  <c:y val="2.00074085743602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6349056357416267E-2"/>
                  <c:y val="-5.772966971967804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333726542275491E-2"/>
                  <c:y val="1.7734302779180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3196921687486948E-5"/>
                  <c:y val="-2.4603705138740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[1]graf!$C$9:$N$9</c:f>
              <c:numCache>
                <c:formatCode>#,##0</c:formatCode>
                <c:ptCount val="12"/>
                <c:pt idx="0">
                  <c:v>451707</c:v>
                </c:pt>
                <c:pt idx="1">
                  <c:v>453534</c:v>
                </c:pt>
                <c:pt idx="2">
                  <c:v>443416</c:v>
                </c:pt>
                <c:pt idx="3">
                  <c:v>477329</c:v>
                </c:pt>
                <c:pt idx="4">
                  <c:v>480751</c:v>
                </c:pt>
                <c:pt idx="5">
                  <c:v>482171</c:v>
                </c:pt>
                <c:pt idx="6">
                  <c:v>509858</c:v>
                </c:pt>
                <c:pt idx="7">
                  <c:v>489040</c:v>
                </c:pt>
                <c:pt idx="8">
                  <c:v>481644</c:v>
                </c:pt>
                <c:pt idx="9">
                  <c:v>497426</c:v>
                </c:pt>
                <c:pt idx="10">
                  <c:v>488468.7015100001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[1]graf!$B$11</c:f>
              <c:strCache>
                <c:ptCount val="1"/>
                <c:pt idx="0">
                  <c:v>príjmy od EAO spolu rok 2011 bez oddlženia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layout>
                <c:manualLayout>
                  <c:x val="-1.5417557845758587E-2"/>
                  <c:y val="3.2035165181403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elete val="1"/>
            </c:dLbl>
            <c:dLbl>
              <c:idx val="11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[1]graf!$C$11:$N$11</c:f>
              <c:numCache>
                <c:formatCode>#,##0</c:formatCode>
                <c:ptCount val="12"/>
                <c:pt idx="0">
                  <c:v>413261</c:v>
                </c:pt>
                <c:pt idx="1">
                  <c:v>405617</c:v>
                </c:pt>
                <c:pt idx="2">
                  <c:v>430883</c:v>
                </c:pt>
                <c:pt idx="3">
                  <c:v>421427</c:v>
                </c:pt>
                <c:pt idx="4">
                  <c:v>437860</c:v>
                </c:pt>
                <c:pt idx="5">
                  <c:v>439195</c:v>
                </c:pt>
                <c:pt idx="6">
                  <c:v>447037</c:v>
                </c:pt>
                <c:pt idx="7">
                  <c:v>446355</c:v>
                </c:pt>
                <c:pt idx="8">
                  <c:v>431593</c:v>
                </c:pt>
                <c:pt idx="9">
                  <c:v>449599</c:v>
                </c:pt>
                <c:pt idx="10">
                  <c:v>442321</c:v>
                </c:pt>
                <c:pt idx="11">
                  <c:v>538382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[1]graf!$B$12</c:f>
              <c:strCache>
                <c:ptCount val="1"/>
                <c:pt idx="0">
                  <c:v>príjmy od EAO spolu rok 2011 vrátane oddlženia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star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1.1222891635469876E-3"/>
                  <c:y val="-1.34509267104652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063832626330434E-2"/>
                  <c:y val="1.5140741623840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3193976046637744E-2"/>
                  <c:y val="2.9808335071935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5352108651730108E-2"/>
                  <c:y val="-1.8858334433265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0532919451156413E-4"/>
                  <c:y val="3.7919446656135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[1]graf!$C$12:$N$12</c:f>
              <c:numCache>
                <c:formatCode>#,##0</c:formatCode>
                <c:ptCount val="12"/>
                <c:pt idx="0">
                  <c:v>413261</c:v>
                </c:pt>
                <c:pt idx="1">
                  <c:v>405617</c:v>
                </c:pt>
                <c:pt idx="2">
                  <c:v>430883</c:v>
                </c:pt>
                <c:pt idx="3">
                  <c:v>421427</c:v>
                </c:pt>
                <c:pt idx="4">
                  <c:v>437860</c:v>
                </c:pt>
                <c:pt idx="5">
                  <c:v>439195</c:v>
                </c:pt>
                <c:pt idx="6">
                  <c:v>447037</c:v>
                </c:pt>
                <c:pt idx="7">
                  <c:v>446355</c:v>
                </c:pt>
                <c:pt idx="8">
                  <c:v>431593</c:v>
                </c:pt>
                <c:pt idx="9">
                  <c:v>508667</c:v>
                </c:pt>
                <c:pt idx="10">
                  <c:v>442321</c:v>
                </c:pt>
                <c:pt idx="11">
                  <c:v>538382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[1]graf!$B$13</c:f>
              <c:strCache>
                <c:ptCount val="1"/>
                <c:pt idx="0">
                  <c:v>príjmy od EAO spolu rok 2012 vrátane oddĺženia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</c:spPr>
          </c:marker>
          <c:dLbls>
            <c:dLbl>
              <c:idx val="0"/>
              <c:layout>
                <c:manualLayout>
                  <c:x val="-4.341624232255533E-2"/>
                  <c:y val="3.08222207390882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999073595952924E-2"/>
                  <c:y val="2.4062964366460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9675278444065376E-2"/>
                  <c:y val="-4.4881484099240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8936788609324661E-3"/>
                  <c:y val="-2.5955557069440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808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[1]graf!$C$13:$N$13</c:f>
              <c:numCache>
                <c:formatCode>#,##0</c:formatCode>
                <c:ptCount val="12"/>
                <c:pt idx="0">
                  <c:v>445863</c:v>
                </c:pt>
                <c:pt idx="1">
                  <c:v>436816</c:v>
                </c:pt>
                <c:pt idx="2">
                  <c:v>427059.55717000004</c:v>
                </c:pt>
                <c:pt idx="3">
                  <c:v>438139.44282999996</c:v>
                </c:pt>
                <c:pt idx="4">
                  <c:v>448976</c:v>
                </c:pt>
                <c:pt idx="5">
                  <c:v>451458</c:v>
                </c:pt>
                <c:pt idx="6">
                  <c:v>467118.80834000005</c:v>
                </c:pt>
                <c:pt idx="7">
                  <c:v>459276</c:v>
                </c:pt>
                <c:pt idx="8">
                  <c:v>443517</c:v>
                </c:pt>
                <c:pt idx="9">
                  <c:v>457603</c:v>
                </c:pt>
                <c:pt idx="10">
                  <c:v>453280</c:v>
                </c:pt>
                <c:pt idx="11">
                  <c:v>551704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[1]graf!$B$14</c:f>
              <c:strCache>
                <c:ptCount val="1"/>
                <c:pt idx="0">
                  <c:v>príjmy od EAO spolu rok 2012 bez  oddĺženia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  <a:prstDash val="sysDot"/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prstDash val="sysDot"/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layout>
                <c:manualLayout>
                  <c:x val="0"/>
                  <c:y val="-1.2166667376300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808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[1]graf!$C$14:$N$14</c:f>
              <c:numCache>
                <c:formatCode>#,##0</c:formatCode>
                <c:ptCount val="12"/>
                <c:pt idx="0">
                  <c:v>445863</c:v>
                </c:pt>
                <c:pt idx="1">
                  <c:v>436816</c:v>
                </c:pt>
                <c:pt idx="2">
                  <c:v>427059.55717000004</c:v>
                </c:pt>
                <c:pt idx="3">
                  <c:v>438139.44282999996</c:v>
                </c:pt>
                <c:pt idx="4">
                  <c:v>448976</c:v>
                </c:pt>
                <c:pt idx="5">
                  <c:v>451458</c:v>
                </c:pt>
                <c:pt idx="6">
                  <c:v>467118.80834000005</c:v>
                </c:pt>
                <c:pt idx="7">
                  <c:v>459276</c:v>
                </c:pt>
                <c:pt idx="8">
                  <c:v>443517</c:v>
                </c:pt>
                <c:pt idx="9">
                  <c:v>457603</c:v>
                </c:pt>
                <c:pt idx="10">
                  <c:v>453280</c:v>
                </c:pt>
                <c:pt idx="11">
                  <c:v>541304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391488"/>
        <c:axId val="219393408"/>
      </c:lineChart>
      <c:catAx>
        <c:axId val="219391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mesiace</a:t>
                </a:r>
              </a:p>
            </c:rich>
          </c:tx>
          <c:layout>
            <c:manualLayout>
              <c:xMode val="edge"/>
              <c:yMode val="edge"/>
              <c:x val="0.51183433098530662"/>
              <c:y val="0.840281909205793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2193934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19393408"/>
        <c:scaling>
          <c:orientation val="minMax"/>
          <c:max val="605000"/>
          <c:min val="38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príjmy od EAO spolu v tis. Eur</a:t>
                </a:r>
              </a:p>
            </c:rich>
          </c:tx>
          <c:layout>
            <c:manualLayout>
              <c:xMode val="edge"/>
              <c:yMode val="edge"/>
              <c:x val="3.6982630135659919E-3"/>
              <c:y val="0.363725766163287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219391488"/>
        <c:crosses val="autoZero"/>
        <c:crossBetween val="between"/>
        <c:majorUnit val="20000"/>
        <c:minorUnit val="20000"/>
      </c:valAx>
      <c:spPr>
        <a:noFill/>
        <a:ln w="3175">
          <a:solidFill>
            <a:srgbClr val="FFFFFF"/>
          </a:solidFill>
          <a:prstDash val="solid"/>
        </a:ln>
      </c:spPr>
    </c:plotArea>
    <c:legend>
      <c:legendPos val="r"/>
      <c:legendEntry>
        <c:idx val="4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layout>
        <c:manualLayout>
          <c:xMode val="edge"/>
          <c:yMode val="edge"/>
          <c:x val="5.8463097251183531E-2"/>
          <c:y val="0.89967582554596137"/>
          <c:w val="0.94153683358750118"/>
          <c:h val="7.36797200932731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4921259845" footer="0.4921259845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4</xdr:row>
      <xdr:rowOff>0</xdr:rowOff>
    </xdr:from>
    <xdr:to>
      <xdr:col>25</xdr:col>
      <xdr:colOff>390525</xdr:colOff>
      <xdr:row>64</xdr:row>
      <xdr:rowOff>9525</xdr:rowOff>
    </xdr:to>
    <xdr:graphicFrame macro="">
      <xdr:nvGraphicFramePr>
        <xdr:cNvPr id="2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0.28702</cdr:x>
      <cdr:y>0.03254</cdr:y>
    </cdr:from>
    <cdr:to>
      <cdr:x>0.82222</cdr:x>
      <cdr:y>0.10199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3897552" y="305714"/>
          <a:ext cx="7267706" cy="652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k-SK" sz="2200">
            <a:latin typeface="Arial" pitchFamily="34" charset="0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martina%20excel/skuto&#269;nos&#357;%202013/graf%202013/Janu&#225;r%20a&#382;%20november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martina%20excel/rozbor%20pr&#237;jmy%202013/Rozbor%202013/Skuto&#269;nos&#357;%20pr&#237;jmy%20JANU&#193;R%20a&#382;%20november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martina%20excel/rozbor%20pr&#237;jmy%202013/Rozbor%202013/Skuto&#269;nos&#357;%20pr&#237;jmy%20JANU&#193;R%20a&#382;%20augu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a-korsepova_m\Local%20Settings\Temporary%20Internet%20Files\Content.Outlook\PYM9D72H\Kredity%20d&#328;a%2029%2011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Hárok1"/>
    </sheetNames>
    <sheetDataSet>
      <sheetData sheetId="0">
        <row r="4">
          <cell r="C4" t="str">
            <v xml:space="preserve">január </v>
          </cell>
          <cell r="D4" t="str">
            <v>február</v>
          </cell>
          <cell r="E4" t="str">
            <v>marec</v>
          </cell>
          <cell r="F4" t="str">
            <v>apríl</v>
          </cell>
          <cell r="G4" t="str">
            <v>máj</v>
          </cell>
          <cell r="H4" t="str">
            <v>jún</v>
          </cell>
          <cell r="I4" t="str">
            <v>júl</v>
          </cell>
          <cell r="J4" t="str">
            <v>august</v>
          </cell>
          <cell r="K4" t="str">
            <v>september</v>
          </cell>
          <cell r="L4" t="str">
            <v>október</v>
          </cell>
          <cell r="M4" t="str">
            <v>november</v>
          </cell>
          <cell r="N4" t="str">
            <v>december</v>
          </cell>
        </row>
        <row r="8">
          <cell r="B8" t="str">
            <v>rozpis rozpočtu príjmov na rok 2013</v>
          </cell>
          <cell r="C8">
            <v>462908.25080839603</v>
          </cell>
          <cell r="D8">
            <v>471129.62154139607</v>
          </cell>
          <cell r="E8">
            <v>463984.66102909495</v>
          </cell>
          <cell r="F8">
            <v>474622.78058873944</v>
          </cell>
          <cell r="G8">
            <v>488371.38375856745</v>
          </cell>
          <cell r="H8">
            <v>490410.09239875333</v>
          </cell>
          <cell r="I8">
            <v>503527.66570600949</v>
          </cell>
          <cell r="J8">
            <v>497690.41994693194</v>
          </cell>
          <cell r="K8">
            <v>481940.70043258922</v>
          </cell>
          <cell r="L8">
            <v>498911.67833654693</v>
          </cell>
          <cell r="M8">
            <v>492900.67282766104</v>
          </cell>
          <cell r="N8">
            <v>590502.70762531296</v>
          </cell>
        </row>
        <row r="9">
          <cell r="B9" t="str">
            <v>príjmy od EAO spolu rok 2013</v>
          </cell>
          <cell r="C9">
            <v>451707</v>
          </cell>
          <cell r="D9">
            <v>453534</v>
          </cell>
          <cell r="E9">
            <v>443416</v>
          </cell>
          <cell r="F9">
            <v>477329</v>
          </cell>
          <cell r="G9">
            <v>480751</v>
          </cell>
          <cell r="H9">
            <v>482171</v>
          </cell>
          <cell r="I9">
            <v>509858</v>
          </cell>
          <cell r="J9">
            <v>489040</v>
          </cell>
          <cell r="K9">
            <v>481644</v>
          </cell>
          <cell r="L9">
            <v>497426</v>
          </cell>
          <cell r="M9">
            <v>488468.7015100001</v>
          </cell>
        </row>
        <row r="11">
          <cell r="B11" t="str">
            <v>príjmy od EAO spolu rok 2011 bez oddlženia</v>
          </cell>
          <cell r="C11">
            <v>413261</v>
          </cell>
          <cell r="D11">
            <v>405617</v>
          </cell>
          <cell r="E11">
            <v>430883</v>
          </cell>
          <cell r="F11">
            <v>421427</v>
          </cell>
          <cell r="G11">
            <v>437860</v>
          </cell>
          <cell r="H11">
            <v>439195</v>
          </cell>
          <cell r="I11">
            <v>447037</v>
          </cell>
          <cell r="J11">
            <v>446355</v>
          </cell>
          <cell r="K11">
            <v>431593</v>
          </cell>
          <cell r="L11">
            <v>449599</v>
          </cell>
          <cell r="M11">
            <v>442321</v>
          </cell>
          <cell r="N11">
            <v>538382</v>
          </cell>
        </row>
        <row r="12">
          <cell r="B12" t="str">
            <v>príjmy od EAO spolu rok 2011 vrátane oddlženia</v>
          </cell>
          <cell r="C12">
            <v>413261</v>
          </cell>
          <cell r="D12">
            <v>405617</v>
          </cell>
          <cell r="E12">
            <v>430883</v>
          </cell>
          <cell r="F12">
            <v>421427</v>
          </cell>
          <cell r="G12">
            <v>437860</v>
          </cell>
          <cell r="H12">
            <v>439195</v>
          </cell>
          <cell r="I12">
            <v>447037</v>
          </cell>
          <cell r="J12">
            <v>446355</v>
          </cell>
          <cell r="K12">
            <v>431593</v>
          </cell>
          <cell r="L12">
            <v>508667</v>
          </cell>
          <cell r="M12">
            <v>442321</v>
          </cell>
          <cell r="N12">
            <v>538382</v>
          </cell>
        </row>
        <row r="13">
          <cell r="B13" t="str">
            <v>príjmy od EAO spolu rok 2012 vrátane oddĺženia</v>
          </cell>
          <cell r="C13">
            <v>445863</v>
          </cell>
          <cell r="D13">
            <v>436816</v>
          </cell>
          <cell r="E13">
            <v>427059.55717000004</v>
          </cell>
          <cell r="F13">
            <v>438139.44282999996</v>
          </cell>
          <cell r="G13">
            <v>448976</v>
          </cell>
          <cell r="H13">
            <v>451458</v>
          </cell>
          <cell r="I13">
            <v>467118.80834000005</v>
          </cell>
          <cell r="J13">
            <v>459276</v>
          </cell>
          <cell r="K13">
            <v>443517</v>
          </cell>
          <cell r="L13">
            <v>457603</v>
          </cell>
          <cell r="M13">
            <v>453280</v>
          </cell>
          <cell r="N13">
            <v>551704</v>
          </cell>
        </row>
        <row r="14">
          <cell r="B14" t="str">
            <v>príjmy od EAO spolu rok 2012 bez  oddĺženia</v>
          </cell>
          <cell r="C14">
            <v>445863</v>
          </cell>
          <cell r="D14">
            <v>436816</v>
          </cell>
          <cell r="E14">
            <v>427059.55717000004</v>
          </cell>
          <cell r="F14">
            <v>438139.44282999996</v>
          </cell>
          <cell r="G14">
            <v>448976</v>
          </cell>
          <cell r="H14">
            <v>451458</v>
          </cell>
          <cell r="I14">
            <v>467118.80834000005</v>
          </cell>
          <cell r="J14">
            <v>459276</v>
          </cell>
          <cell r="K14">
            <v>443517</v>
          </cell>
          <cell r="L14">
            <v>457603</v>
          </cell>
          <cell r="M14">
            <v>453280</v>
          </cell>
          <cell r="N14">
            <v>541304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- X.  2013"/>
      <sheetName val="prijmy do prezentácie"/>
      <sheetName val="OS september 2013"/>
      <sheetName val="sankcie"/>
      <sheetName val="SDS"/>
      <sheetName val="pom RR"/>
      <sheetName val="RR"/>
      <sheetName val="ostatné príjmy"/>
      <sheetName val="6"/>
      <sheetName val="Z"/>
      <sheetName val="G1"/>
      <sheetName val="Hárok1"/>
      <sheetName val="G2"/>
      <sheetName val="text-tabuľka1"/>
      <sheetName val="tvorba fondov"/>
      <sheetName val="tabuľka text 2 EAO"/>
      <sheetName val="OS 2012"/>
      <sheetName val="graf"/>
      <sheetName val="graf (2)"/>
      <sheetName val="OS 31.8.2011"/>
    </sheetNames>
    <sheetDataSet>
      <sheetData sheetId="0">
        <row r="160">
          <cell r="F160">
            <v>451707</v>
          </cell>
          <cell r="G160">
            <v>453534</v>
          </cell>
          <cell r="I160">
            <v>443417</v>
          </cell>
          <cell r="K160">
            <v>477328</v>
          </cell>
          <cell r="M160">
            <v>480751</v>
          </cell>
          <cell r="O160">
            <v>482171</v>
          </cell>
          <cell r="Q160">
            <v>509858</v>
          </cell>
          <cell r="S160">
            <v>489040</v>
          </cell>
          <cell r="U160">
            <v>481644</v>
          </cell>
          <cell r="W160">
            <v>497426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- VIII.  2013"/>
      <sheetName val="prijmy do prezentácie"/>
      <sheetName val="OS september 2013"/>
      <sheetName val="sankcie"/>
      <sheetName val="SDS"/>
      <sheetName val="pom RR"/>
      <sheetName val="RR"/>
      <sheetName val="ostatné príjmy"/>
      <sheetName val="6"/>
      <sheetName val="Z"/>
      <sheetName val="G1"/>
      <sheetName val="Hárok1"/>
      <sheetName val="G2"/>
      <sheetName val="text-tabuľka1"/>
      <sheetName val="tvorba fondov"/>
      <sheetName val="tabuľka text 2 EAO"/>
      <sheetName val="OS 2012"/>
      <sheetName val="graf"/>
      <sheetName val="graf (2)"/>
      <sheetName val="OS 31.8.2011"/>
    </sheetNames>
    <sheetDataSet>
      <sheetData sheetId="0"/>
      <sheetData sheetId="1">
        <row r="19">
          <cell r="D19">
            <v>489040</v>
          </cell>
        </row>
        <row r="20">
          <cell r="C20">
            <v>443517</v>
          </cell>
        </row>
        <row r="42">
          <cell r="C42">
            <v>481941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y   "/>
      <sheetName val="Hárok1"/>
    </sheetNames>
    <sheetDataSet>
      <sheetData sheetId="0">
        <row r="44">
          <cell r="X44">
            <v>488468.7015100001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selection activeCell="B47" sqref="B1:F47"/>
    </sheetView>
  </sheetViews>
  <sheetFormatPr defaultRowHeight="12.75" x14ac:dyDescent="0.2"/>
  <cols>
    <col min="1" max="1" width="9.140625" style="3"/>
    <col min="2" max="2" width="27" style="3" customWidth="1"/>
    <col min="3" max="3" width="14.42578125" style="3" customWidth="1"/>
    <col min="4" max="6" width="14.140625" style="3" customWidth="1"/>
    <col min="7" max="257" width="9.140625" style="3"/>
    <col min="258" max="258" width="27" style="3" customWidth="1"/>
    <col min="259" max="259" width="14.42578125" style="3" customWidth="1"/>
    <col min="260" max="262" width="14.140625" style="3" customWidth="1"/>
    <col min="263" max="513" width="9.140625" style="3"/>
    <col min="514" max="514" width="27" style="3" customWidth="1"/>
    <col min="515" max="515" width="14.42578125" style="3" customWidth="1"/>
    <col min="516" max="518" width="14.140625" style="3" customWidth="1"/>
    <col min="519" max="769" width="9.140625" style="3"/>
    <col min="770" max="770" width="27" style="3" customWidth="1"/>
    <col min="771" max="771" width="14.42578125" style="3" customWidth="1"/>
    <col min="772" max="774" width="14.140625" style="3" customWidth="1"/>
    <col min="775" max="1025" width="9.140625" style="3"/>
    <col min="1026" max="1026" width="27" style="3" customWidth="1"/>
    <col min="1027" max="1027" width="14.42578125" style="3" customWidth="1"/>
    <col min="1028" max="1030" width="14.140625" style="3" customWidth="1"/>
    <col min="1031" max="1281" width="9.140625" style="3"/>
    <col min="1282" max="1282" width="27" style="3" customWidth="1"/>
    <col min="1283" max="1283" width="14.42578125" style="3" customWidth="1"/>
    <col min="1284" max="1286" width="14.140625" style="3" customWidth="1"/>
    <col min="1287" max="1537" width="9.140625" style="3"/>
    <col min="1538" max="1538" width="27" style="3" customWidth="1"/>
    <col min="1539" max="1539" width="14.42578125" style="3" customWidth="1"/>
    <col min="1540" max="1542" width="14.140625" style="3" customWidth="1"/>
    <col min="1543" max="1793" width="9.140625" style="3"/>
    <col min="1794" max="1794" width="27" style="3" customWidth="1"/>
    <col min="1795" max="1795" width="14.42578125" style="3" customWidth="1"/>
    <col min="1796" max="1798" width="14.140625" style="3" customWidth="1"/>
    <col min="1799" max="2049" width="9.140625" style="3"/>
    <col min="2050" max="2050" width="27" style="3" customWidth="1"/>
    <col min="2051" max="2051" width="14.42578125" style="3" customWidth="1"/>
    <col min="2052" max="2054" width="14.140625" style="3" customWidth="1"/>
    <col min="2055" max="2305" width="9.140625" style="3"/>
    <col min="2306" max="2306" width="27" style="3" customWidth="1"/>
    <col min="2307" max="2307" width="14.42578125" style="3" customWidth="1"/>
    <col min="2308" max="2310" width="14.140625" style="3" customWidth="1"/>
    <col min="2311" max="2561" width="9.140625" style="3"/>
    <col min="2562" max="2562" width="27" style="3" customWidth="1"/>
    <col min="2563" max="2563" width="14.42578125" style="3" customWidth="1"/>
    <col min="2564" max="2566" width="14.140625" style="3" customWidth="1"/>
    <col min="2567" max="2817" width="9.140625" style="3"/>
    <col min="2818" max="2818" width="27" style="3" customWidth="1"/>
    <col min="2819" max="2819" width="14.42578125" style="3" customWidth="1"/>
    <col min="2820" max="2822" width="14.140625" style="3" customWidth="1"/>
    <col min="2823" max="3073" width="9.140625" style="3"/>
    <col min="3074" max="3074" width="27" style="3" customWidth="1"/>
    <col min="3075" max="3075" width="14.42578125" style="3" customWidth="1"/>
    <col min="3076" max="3078" width="14.140625" style="3" customWidth="1"/>
    <col min="3079" max="3329" width="9.140625" style="3"/>
    <col min="3330" max="3330" width="27" style="3" customWidth="1"/>
    <col min="3331" max="3331" width="14.42578125" style="3" customWidth="1"/>
    <col min="3332" max="3334" width="14.140625" style="3" customWidth="1"/>
    <col min="3335" max="3585" width="9.140625" style="3"/>
    <col min="3586" max="3586" width="27" style="3" customWidth="1"/>
    <col min="3587" max="3587" width="14.42578125" style="3" customWidth="1"/>
    <col min="3588" max="3590" width="14.140625" style="3" customWidth="1"/>
    <col min="3591" max="3841" width="9.140625" style="3"/>
    <col min="3842" max="3842" width="27" style="3" customWidth="1"/>
    <col min="3843" max="3843" width="14.42578125" style="3" customWidth="1"/>
    <col min="3844" max="3846" width="14.140625" style="3" customWidth="1"/>
    <col min="3847" max="4097" width="9.140625" style="3"/>
    <col min="4098" max="4098" width="27" style="3" customWidth="1"/>
    <col min="4099" max="4099" width="14.42578125" style="3" customWidth="1"/>
    <col min="4100" max="4102" width="14.140625" style="3" customWidth="1"/>
    <col min="4103" max="4353" width="9.140625" style="3"/>
    <col min="4354" max="4354" width="27" style="3" customWidth="1"/>
    <col min="4355" max="4355" width="14.42578125" style="3" customWidth="1"/>
    <col min="4356" max="4358" width="14.140625" style="3" customWidth="1"/>
    <col min="4359" max="4609" width="9.140625" style="3"/>
    <col min="4610" max="4610" width="27" style="3" customWidth="1"/>
    <col min="4611" max="4611" width="14.42578125" style="3" customWidth="1"/>
    <col min="4612" max="4614" width="14.140625" style="3" customWidth="1"/>
    <col min="4615" max="4865" width="9.140625" style="3"/>
    <col min="4866" max="4866" width="27" style="3" customWidth="1"/>
    <col min="4867" max="4867" width="14.42578125" style="3" customWidth="1"/>
    <col min="4868" max="4870" width="14.140625" style="3" customWidth="1"/>
    <col min="4871" max="5121" width="9.140625" style="3"/>
    <col min="5122" max="5122" width="27" style="3" customWidth="1"/>
    <col min="5123" max="5123" width="14.42578125" style="3" customWidth="1"/>
    <col min="5124" max="5126" width="14.140625" style="3" customWidth="1"/>
    <col min="5127" max="5377" width="9.140625" style="3"/>
    <col min="5378" max="5378" width="27" style="3" customWidth="1"/>
    <col min="5379" max="5379" width="14.42578125" style="3" customWidth="1"/>
    <col min="5380" max="5382" width="14.140625" style="3" customWidth="1"/>
    <col min="5383" max="5633" width="9.140625" style="3"/>
    <col min="5634" max="5634" width="27" style="3" customWidth="1"/>
    <col min="5635" max="5635" width="14.42578125" style="3" customWidth="1"/>
    <col min="5636" max="5638" width="14.140625" style="3" customWidth="1"/>
    <col min="5639" max="5889" width="9.140625" style="3"/>
    <col min="5890" max="5890" width="27" style="3" customWidth="1"/>
    <col min="5891" max="5891" width="14.42578125" style="3" customWidth="1"/>
    <col min="5892" max="5894" width="14.140625" style="3" customWidth="1"/>
    <col min="5895" max="6145" width="9.140625" style="3"/>
    <col min="6146" max="6146" width="27" style="3" customWidth="1"/>
    <col min="6147" max="6147" width="14.42578125" style="3" customWidth="1"/>
    <col min="6148" max="6150" width="14.140625" style="3" customWidth="1"/>
    <col min="6151" max="6401" width="9.140625" style="3"/>
    <col min="6402" max="6402" width="27" style="3" customWidth="1"/>
    <col min="6403" max="6403" width="14.42578125" style="3" customWidth="1"/>
    <col min="6404" max="6406" width="14.140625" style="3" customWidth="1"/>
    <col min="6407" max="6657" width="9.140625" style="3"/>
    <col min="6658" max="6658" width="27" style="3" customWidth="1"/>
    <col min="6659" max="6659" width="14.42578125" style="3" customWidth="1"/>
    <col min="6660" max="6662" width="14.140625" style="3" customWidth="1"/>
    <col min="6663" max="6913" width="9.140625" style="3"/>
    <col min="6914" max="6914" width="27" style="3" customWidth="1"/>
    <col min="6915" max="6915" width="14.42578125" style="3" customWidth="1"/>
    <col min="6916" max="6918" width="14.140625" style="3" customWidth="1"/>
    <col min="6919" max="7169" width="9.140625" style="3"/>
    <col min="7170" max="7170" width="27" style="3" customWidth="1"/>
    <col min="7171" max="7171" width="14.42578125" style="3" customWidth="1"/>
    <col min="7172" max="7174" width="14.140625" style="3" customWidth="1"/>
    <col min="7175" max="7425" width="9.140625" style="3"/>
    <col min="7426" max="7426" width="27" style="3" customWidth="1"/>
    <col min="7427" max="7427" width="14.42578125" style="3" customWidth="1"/>
    <col min="7428" max="7430" width="14.140625" style="3" customWidth="1"/>
    <col min="7431" max="7681" width="9.140625" style="3"/>
    <col min="7682" max="7682" width="27" style="3" customWidth="1"/>
    <col min="7683" max="7683" width="14.42578125" style="3" customWidth="1"/>
    <col min="7684" max="7686" width="14.140625" style="3" customWidth="1"/>
    <col min="7687" max="7937" width="9.140625" style="3"/>
    <col min="7938" max="7938" width="27" style="3" customWidth="1"/>
    <col min="7939" max="7939" width="14.42578125" style="3" customWidth="1"/>
    <col min="7940" max="7942" width="14.140625" style="3" customWidth="1"/>
    <col min="7943" max="8193" width="9.140625" style="3"/>
    <col min="8194" max="8194" width="27" style="3" customWidth="1"/>
    <col min="8195" max="8195" width="14.42578125" style="3" customWidth="1"/>
    <col min="8196" max="8198" width="14.140625" style="3" customWidth="1"/>
    <col min="8199" max="8449" width="9.140625" style="3"/>
    <col min="8450" max="8450" width="27" style="3" customWidth="1"/>
    <col min="8451" max="8451" width="14.42578125" style="3" customWidth="1"/>
    <col min="8452" max="8454" width="14.140625" style="3" customWidth="1"/>
    <col min="8455" max="8705" width="9.140625" style="3"/>
    <col min="8706" max="8706" width="27" style="3" customWidth="1"/>
    <col min="8707" max="8707" width="14.42578125" style="3" customWidth="1"/>
    <col min="8708" max="8710" width="14.140625" style="3" customWidth="1"/>
    <col min="8711" max="8961" width="9.140625" style="3"/>
    <col min="8962" max="8962" width="27" style="3" customWidth="1"/>
    <col min="8963" max="8963" width="14.42578125" style="3" customWidth="1"/>
    <col min="8964" max="8966" width="14.140625" style="3" customWidth="1"/>
    <col min="8967" max="9217" width="9.140625" style="3"/>
    <col min="9218" max="9218" width="27" style="3" customWidth="1"/>
    <col min="9219" max="9219" width="14.42578125" style="3" customWidth="1"/>
    <col min="9220" max="9222" width="14.140625" style="3" customWidth="1"/>
    <col min="9223" max="9473" width="9.140625" style="3"/>
    <col min="9474" max="9474" width="27" style="3" customWidth="1"/>
    <col min="9475" max="9475" width="14.42578125" style="3" customWidth="1"/>
    <col min="9476" max="9478" width="14.140625" style="3" customWidth="1"/>
    <col min="9479" max="9729" width="9.140625" style="3"/>
    <col min="9730" max="9730" width="27" style="3" customWidth="1"/>
    <col min="9731" max="9731" width="14.42578125" style="3" customWidth="1"/>
    <col min="9732" max="9734" width="14.140625" style="3" customWidth="1"/>
    <col min="9735" max="9985" width="9.140625" style="3"/>
    <col min="9986" max="9986" width="27" style="3" customWidth="1"/>
    <col min="9987" max="9987" width="14.42578125" style="3" customWidth="1"/>
    <col min="9988" max="9990" width="14.140625" style="3" customWidth="1"/>
    <col min="9991" max="10241" width="9.140625" style="3"/>
    <col min="10242" max="10242" width="27" style="3" customWidth="1"/>
    <col min="10243" max="10243" width="14.42578125" style="3" customWidth="1"/>
    <col min="10244" max="10246" width="14.140625" style="3" customWidth="1"/>
    <col min="10247" max="10497" width="9.140625" style="3"/>
    <col min="10498" max="10498" width="27" style="3" customWidth="1"/>
    <col min="10499" max="10499" width="14.42578125" style="3" customWidth="1"/>
    <col min="10500" max="10502" width="14.140625" style="3" customWidth="1"/>
    <col min="10503" max="10753" width="9.140625" style="3"/>
    <col min="10754" max="10754" width="27" style="3" customWidth="1"/>
    <col min="10755" max="10755" width="14.42578125" style="3" customWidth="1"/>
    <col min="10756" max="10758" width="14.140625" style="3" customWidth="1"/>
    <col min="10759" max="11009" width="9.140625" style="3"/>
    <col min="11010" max="11010" width="27" style="3" customWidth="1"/>
    <col min="11011" max="11011" width="14.42578125" style="3" customWidth="1"/>
    <col min="11012" max="11014" width="14.140625" style="3" customWidth="1"/>
    <col min="11015" max="11265" width="9.140625" style="3"/>
    <col min="11266" max="11266" width="27" style="3" customWidth="1"/>
    <col min="11267" max="11267" width="14.42578125" style="3" customWidth="1"/>
    <col min="11268" max="11270" width="14.140625" style="3" customWidth="1"/>
    <col min="11271" max="11521" width="9.140625" style="3"/>
    <col min="11522" max="11522" width="27" style="3" customWidth="1"/>
    <col min="11523" max="11523" width="14.42578125" style="3" customWidth="1"/>
    <col min="11524" max="11526" width="14.140625" style="3" customWidth="1"/>
    <col min="11527" max="11777" width="9.140625" style="3"/>
    <col min="11778" max="11778" width="27" style="3" customWidth="1"/>
    <col min="11779" max="11779" width="14.42578125" style="3" customWidth="1"/>
    <col min="11780" max="11782" width="14.140625" style="3" customWidth="1"/>
    <col min="11783" max="12033" width="9.140625" style="3"/>
    <col min="12034" max="12034" width="27" style="3" customWidth="1"/>
    <col min="12035" max="12035" width="14.42578125" style="3" customWidth="1"/>
    <col min="12036" max="12038" width="14.140625" style="3" customWidth="1"/>
    <col min="12039" max="12289" width="9.140625" style="3"/>
    <col min="12290" max="12290" width="27" style="3" customWidth="1"/>
    <col min="12291" max="12291" width="14.42578125" style="3" customWidth="1"/>
    <col min="12292" max="12294" width="14.140625" style="3" customWidth="1"/>
    <col min="12295" max="12545" width="9.140625" style="3"/>
    <col min="12546" max="12546" width="27" style="3" customWidth="1"/>
    <col min="12547" max="12547" width="14.42578125" style="3" customWidth="1"/>
    <col min="12548" max="12550" width="14.140625" style="3" customWidth="1"/>
    <col min="12551" max="12801" width="9.140625" style="3"/>
    <col min="12802" max="12802" width="27" style="3" customWidth="1"/>
    <col min="12803" max="12803" width="14.42578125" style="3" customWidth="1"/>
    <col min="12804" max="12806" width="14.140625" style="3" customWidth="1"/>
    <col min="12807" max="13057" width="9.140625" style="3"/>
    <col min="13058" max="13058" width="27" style="3" customWidth="1"/>
    <col min="13059" max="13059" width="14.42578125" style="3" customWidth="1"/>
    <col min="13060" max="13062" width="14.140625" style="3" customWidth="1"/>
    <col min="13063" max="13313" width="9.140625" style="3"/>
    <col min="13314" max="13314" width="27" style="3" customWidth="1"/>
    <col min="13315" max="13315" width="14.42578125" style="3" customWidth="1"/>
    <col min="13316" max="13318" width="14.140625" style="3" customWidth="1"/>
    <col min="13319" max="13569" width="9.140625" style="3"/>
    <col min="13570" max="13570" width="27" style="3" customWidth="1"/>
    <col min="13571" max="13571" width="14.42578125" style="3" customWidth="1"/>
    <col min="13572" max="13574" width="14.140625" style="3" customWidth="1"/>
    <col min="13575" max="13825" width="9.140625" style="3"/>
    <col min="13826" max="13826" width="27" style="3" customWidth="1"/>
    <col min="13827" max="13827" width="14.42578125" style="3" customWidth="1"/>
    <col min="13828" max="13830" width="14.140625" style="3" customWidth="1"/>
    <col min="13831" max="14081" width="9.140625" style="3"/>
    <col min="14082" max="14082" width="27" style="3" customWidth="1"/>
    <col min="14083" max="14083" width="14.42578125" style="3" customWidth="1"/>
    <col min="14084" max="14086" width="14.140625" style="3" customWidth="1"/>
    <col min="14087" max="14337" width="9.140625" style="3"/>
    <col min="14338" max="14338" width="27" style="3" customWidth="1"/>
    <col min="14339" max="14339" width="14.42578125" style="3" customWidth="1"/>
    <col min="14340" max="14342" width="14.140625" style="3" customWidth="1"/>
    <col min="14343" max="14593" width="9.140625" style="3"/>
    <col min="14594" max="14594" width="27" style="3" customWidth="1"/>
    <col min="14595" max="14595" width="14.42578125" style="3" customWidth="1"/>
    <col min="14596" max="14598" width="14.140625" style="3" customWidth="1"/>
    <col min="14599" max="14849" width="9.140625" style="3"/>
    <col min="14850" max="14850" width="27" style="3" customWidth="1"/>
    <col min="14851" max="14851" width="14.42578125" style="3" customWidth="1"/>
    <col min="14852" max="14854" width="14.140625" style="3" customWidth="1"/>
    <col min="14855" max="15105" width="9.140625" style="3"/>
    <col min="15106" max="15106" width="27" style="3" customWidth="1"/>
    <col min="15107" max="15107" width="14.42578125" style="3" customWidth="1"/>
    <col min="15108" max="15110" width="14.140625" style="3" customWidth="1"/>
    <col min="15111" max="15361" width="9.140625" style="3"/>
    <col min="15362" max="15362" width="27" style="3" customWidth="1"/>
    <col min="15363" max="15363" width="14.42578125" style="3" customWidth="1"/>
    <col min="15364" max="15366" width="14.140625" style="3" customWidth="1"/>
    <col min="15367" max="15617" width="9.140625" style="3"/>
    <col min="15618" max="15618" width="27" style="3" customWidth="1"/>
    <col min="15619" max="15619" width="14.42578125" style="3" customWidth="1"/>
    <col min="15620" max="15622" width="14.140625" style="3" customWidth="1"/>
    <col min="15623" max="15873" width="9.140625" style="3"/>
    <col min="15874" max="15874" width="27" style="3" customWidth="1"/>
    <col min="15875" max="15875" width="14.42578125" style="3" customWidth="1"/>
    <col min="15876" max="15878" width="14.140625" style="3" customWidth="1"/>
    <col min="15879" max="16129" width="9.140625" style="3"/>
    <col min="16130" max="16130" width="27" style="3" customWidth="1"/>
    <col min="16131" max="16131" width="14.42578125" style="3" customWidth="1"/>
    <col min="16132" max="16134" width="14.140625" style="3" customWidth="1"/>
    <col min="16135" max="16384" width="9.140625" style="3"/>
  </cols>
  <sheetData>
    <row r="1" spans="2:7" x14ac:dyDescent="0.2">
      <c r="F1" s="4" t="s">
        <v>2</v>
      </c>
    </row>
    <row r="4" spans="2:7" x14ac:dyDescent="0.2">
      <c r="B4" s="5" t="s">
        <v>3</v>
      </c>
    </row>
    <row r="5" spans="2:7" x14ac:dyDescent="0.2">
      <c r="B5" s="5" t="s">
        <v>4</v>
      </c>
    </row>
    <row r="7" spans="2:7" ht="12" customHeight="1" x14ac:dyDescent="0.2">
      <c r="B7" s="3" t="s">
        <v>5</v>
      </c>
    </row>
    <row r="8" spans="2:7" ht="12" customHeight="1" x14ac:dyDescent="0.2"/>
    <row r="9" spans="2:7" ht="12" customHeight="1" x14ac:dyDescent="0.2">
      <c r="F9" s="4" t="s">
        <v>6</v>
      </c>
    </row>
    <row r="10" spans="2:7" x14ac:dyDescent="0.2">
      <c r="B10" s="6" t="s">
        <v>7</v>
      </c>
      <c r="C10" s="7" t="s">
        <v>8</v>
      </c>
      <c r="D10" s="8"/>
      <c r="E10" s="7" t="s">
        <v>9</v>
      </c>
      <c r="F10" s="8"/>
    </row>
    <row r="11" spans="2:7" x14ac:dyDescent="0.2">
      <c r="B11" s="9"/>
      <c r="C11" s="10">
        <v>2012</v>
      </c>
      <c r="D11" s="10">
        <v>2013</v>
      </c>
      <c r="E11" s="10" t="s">
        <v>10</v>
      </c>
      <c r="F11" s="10" t="s">
        <v>11</v>
      </c>
    </row>
    <row r="12" spans="2:7" ht="15.75" customHeight="1" x14ac:dyDescent="0.2">
      <c r="B12" s="11" t="s">
        <v>12</v>
      </c>
      <c r="C12" s="12">
        <v>445863</v>
      </c>
      <c r="D12" s="12">
        <f>+'[2]I.- X.  2013'!F160</f>
        <v>451707</v>
      </c>
      <c r="E12" s="12">
        <f t="shared" ref="E12:E23" si="0">+D12-C12</f>
        <v>5844</v>
      </c>
      <c r="F12" s="13">
        <f t="shared" ref="F12:F24" si="1">+D12/C12*100</f>
        <v>101.31071652054555</v>
      </c>
      <c r="G12" s="14"/>
    </row>
    <row r="13" spans="2:7" ht="15.75" customHeight="1" x14ac:dyDescent="0.2">
      <c r="B13" s="11" t="s">
        <v>13</v>
      </c>
      <c r="C13" s="12">
        <v>436816</v>
      </c>
      <c r="D13" s="12">
        <f>+'[2]I.- X.  2013'!G160</f>
        <v>453534</v>
      </c>
      <c r="E13" s="12">
        <f t="shared" si="0"/>
        <v>16718</v>
      </c>
      <c r="F13" s="13">
        <f t="shared" si="1"/>
        <v>103.8272407604117</v>
      </c>
      <c r="G13" s="14"/>
    </row>
    <row r="14" spans="2:7" ht="15.75" customHeight="1" x14ac:dyDescent="0.2">
      <c r="B14" s="11" t="s">
        <v>14</v>
      </c>
      <c r="C14" s="12">
        <v>427059.55717000004</v>
      </c>
      <c r="D14" s="12">
        <f>+'[2]I.- X.  2013'!I160-1</f>
        <v>443416</v>
      </c>
      <c r="E14" s="12">
        <f t="shared" si="0"/>
        <v>16356.442829999956</v>
      </c>
      <c r="F14" s="13">
        <f t="shared" si="1"/>
        <v>103.83001446879901</v>
      </c>
      <c r="G14" s="14"/>
    </row>
    <row r="15" spans="2:7" ht="15.75" customHeight="1" x14ac:dyDescent="0.2">
      <c r="B15" s="11" t="s">
        <v>29</v>
      </c>
      <c r="C15" s="12">
        <v>438139.44282999996</v>
      </c>
      <c r="D15" s="12">
        <f>+'[2]I.- X.  2013'!K160+1</f>
        <v>477329</v>
      </c>
      <c r="E15" s="12">
        <f t="shared" si="0"/>
        <v>39189.557170000044</v>
      </c>
      <c r="F15" s="13">
        <f t="shared" si="1"/>
        <v>108.94453987453619</v>
      </c>
      <c r="G15" s="14"/>
    </row>
    <row r="16" spans="2:7" ht="15.75" customHeight="1" x14ac:dyDescent="0.2">
      <c r="B16" s="11" t="s">
        <v>15</v>
      </c>
      <c r="C16" s="12">
        <v>448976</v>
      </c>
      <c r="D16" s="15">
        <f>+'[2]I.- X.  2013'!M160</f>
        <v>480751</v>
      </c>
      <c r="E16" s="12">
        <f t="shared" si="0"/>
        <v>31775</v>
      </c>
      <c r="F16" s="13">
        <f t="shared" si="1"/>
        <v>107.07721570863475</v>
      </c>
      <c r="G16" s="14"/>
    </row>
    <row r="17" spans="2:8" ht="15.75" customHeight="1" x14ac:dyDescent="0.2">
      <c r="B17" s="11" t="s">
        <v>16</v>
      </c>
      <c r="C17" s="12">
        <v>451458</v>
      </c>
      <c r="D17" s="12">
        <f>+'[2]I.- X.  2013'!O160</f>
        <v>482171</v>
      </c>
      <c r="E17" s="12">
        <f t="shared" si="0"/>
        <v>30713</v>
      </c>
      <c r="F17" s="13">
        <f t="shared" si="1"/>
        <v>106.80306916700999</v>
      </c>
      <c r="G17" s="14"/>
    </row>
    <row r="18" spans="2:8" ht="15.75" customHeight="1" x14ac:dyDescent="0.2">
      <c r="B18" s="11" t="s">
        <v>17</v>
      </c>
      <c r="C18" s="12">
        <v>467119</v>
      </c>
      <c r="D18" s="16">
        <f>+'[2]I.- X.  2013'!Q160</f>
        <v>509858</v>
      </c>
      <c r="E18" s="12">
        <f t="shared" si="0"/>
        <v>42739</v>
      </c>
      <c r="F18" s="13">
        <f t="shared" si="1"/>
        <v>109.14948867419223</v>
      </c>
      <c r="G18" s="14"/>
      <c r="H18" s="17"/>
    </row>
    <row r="19" spans="2:8" ht="15.75" customHeight="1" x14ac:dyDescent="0.2">
      <c r="B19" s="11" t="s">
        <v>18</v>
      </c>
      <c r="C19" s="12">
        <v>459276</v>
      </c>
      <c r="D19" s="12">
        <f>+'[2]I.- X.  2013'!S160</f>
        <v>489040</v>
      </c>
      <c r="E19" s="12">
        <f t="shared" si="0"/>
        <v>29764</v>
      </c>
      <c r="F19" s="13">
        <f t="shared" si="1"/>
        <v>106.4806347381531</v>
      </c>
      <c r="G19" s="14"/>
    </row>
    <row r="20" spans="2:8" ht="15.75" customHeight="1" x14ac:dyDescent="0.2">
      <c r="B20" s="11" t="s">
        <v>19</v>
      </c>
      <c r="C20" s="12">
        <f>+'[3]prijmy do prezentácie'!$C$20</f>
        <v>443517</v>
      </c>
      <c r="D20" s="12">
        <f>+'[2]I.- X.  2013'!U160</f>
        <v>481644</v>
      </c>
      <c r="E20" s="12">
        <f>+D20-C20</f>
        <v>38127</v>
      </c>
      <c r="F20" s="13">
        <f t="shared" si="1"/>
        <v>108.59651377512023</v>
      </c>
      <c r="G20" s="14"/>
    </row>
    <row r="21" spans="2:8" ht="15.75" customHeight="1" x14ac:dyDescent="0.2">
      <c r="B21" s="11" t="s">
        <v>20</v>
      </c>
      <c r="C21" s="12">
        <v>457603</v>
      </c>
      <c r="D21" s="12">
        <f>+'[2]I.- X.  2013'!W160</f>
        <v>497426</v>
      </c>
      <c r="E21" s="12">
        <f t="shared" si="0"/>
        <v>39823</v>
      </c>
      <c r="F21" s="13">
        <f t="shared" si="1"/>
        <v>108.70252161808381</v>
      </c>
      <c r="G21" s="14"/>
    </row>
    <row r="22" spans="2:8" ht="15.75" customHeight="1" x14ac:dyDescent="0.2">
      <c r="B22" s="11" t="s">
        <v>21</v>
      </c>
      <c r="C22" s="12">
        <v>453280</v>
      </c>
      <c r="D22" s="12">
        <f>+'[4]kredity   '!$X$44</f>
        <v>488468.7015100001</v>
      </c>
      <c r="E22" s="12">
        <f t="shared" si="0"/>
        <v>35188.701510000101</v>
      </c>
      <c r="F22" s="13">
        <f t="shared" si="1"/>
        <v>107.76312687742677</v>
      </c>
      <c r="G22" s="14"/>
    </row>
    <row r="23" spans="2:8" ht="15.75" hidden="1" customHeight="1" x14ac:dyDescent="0.2">
      <c r="B23" s="11" t="s">
        <v>22</v>
      </c>
      <c r="C23" s="12">
        <v>551704</v>
      </c>
      <c r="D23" s="12"/>
      <c r="E23" s="12">
        <f t="shared" si="0"/>
        <v>-551704</v>
      </c>
      <c r="F23" s="13">
        <f t="shared" si="1"/>
        <v>0</v>
      </c>
      <c r="G23" s="14"/>
    </row>
    <row r="24" spans="2:8" ht="15.75" customHeight="1" x14ac:dyDescent="0.2">
      <c r="B24" s="11" t="s">
        <v>23</v>
      </c>
      <c r="C24" s="12">
        <f>+C12+C13+C14+C15+C16+C17+C18+C19+C20+C21+C22</f>
        <v>4929107</v>
      </c>
      <c r="D24" s="12">
        <f>+D12+D13+D14+D15+D16+D17+D18+D19+D20+D21+D22</f>
        <v>5255344.70151</v>
      </c>
      <c r="E24" s="12">
        <f>+D24-C24</f>
        <v>326237.70151000004</v>
      </c>
      <c r="F24" s="13">
        <f t="shared" si="1"/>
        <v>106.61859646199605</v>
      </c>
      <c r="G24" s="14"/>
    </row>
    <row r="25" spans="2:8" s="18" customFormat="1" x14ac:dyDescent="0.2">
      <c r="B25" s="3" t="s">
        <v>30</v>
      </c>
      <c r="D25" s="19"/>
      <c r="E25" s="19"/>
      <c r="F25" s="19"/>
    </row>
    <row r="26" spans="2:8" x14ac:dyDescent="0.2">
      <c r="C26" s="18"/>
      <c r="D26" s="14"/>
      <c r="E26" s="14"/>
    </row>
    <row r="28" spans="2:8" x14ac:dyDescent="0.2">
      <c r="D28" s="14"/>
      <c r="E28" s="14"/>
    </row>
    <row r="29" spans="2:8" ht="12" customHeight="1" x14ac:dyDescent="0.2">
      <c r="B29" s="3" t="s">
        <v>24</v>
      </c>
      <c r="E29" s="14"/>
    </row>
    <row r="30" spans="2:8" ht="12" customHeight="1" x14ac:dyDescent="0.2"/>
    <row r="31" spans="2:8" ht="12" customHeight="1" x14ac:dyDescent="0.2">
      <c r="D31" s="14"/>
      <c r="F31" s="4" t="s">
        <v>6</v>
      </c>
    </row>
    <row r="32" spans="2:8" x14ac:dyDescent="0.2">
      <c r="B32" s="6" t="s">
        <v>7</v>
      </c>
      <c r="C32" s="20" t="s">
        <v>25</v>
      </c>
      <c r="D32" s="21" t="s">
        <v>26</v>
      </c>
      <c r="E32" s="22" t="s">
        <v>27</v>
      </c>
      <c r="F32" s="20" t="s">
        <v>28</v>
      </c>
    </row>
    <row r="33" spans="1:8" x14ac:dyDescent="0.2">
      <c r="B33" s="9"/>
      <c r="C33" s="23"/>
      <c r="D33" s="21"/>
      <c r="E33" s="24"/>
      <c r="F33" s="23"/>
    </row>
    <row r="34" spans="1:8" ht="15.75" customHeight="1" x14ac:dyDescent="0.2">
      <c r="B34" s="11" t="s">
        <v>12</v>
      </c>
      <c r="C34" s="16">
        <v>462908</v>
      </c>
      <c r="D34" s="12">
        <f t="shared" ref="D34:D40" si="2">+D12</f>
        <v>451707</v>
      </c>
      <c r="E34" s="12">
        <f>+D34-C34</f>
        <v>-11201</v>
      </c>
      <c r="F34" s="13">
        <f>+D34/C34*100</f>
        <v>97.580296732828117</v>
      </c>
    </row>
    <row r="35" spans="1:8" ht="15.75" customHeight="1" x14ac:dyDescent="0.2">
      <c r="B35" s="11" t="s">
        <v>13</v>
      </c>
      <c r="C35" s="16">
        <v>471130</v>
      </c>
      <c r="D35" s="12">
        <f t="shared" si="2"/>
        <v>453534</v>
      </c>
      <c r="E35" s="12">
        <f t="shared" ref="E35:E42" si="3">+D35-C35</f>
        <v>-17596</v>
      </c>
      <c r="F35" s="13">
        <f t="shared" ref="F35:F42" si="4">+D35/C35*100</f>
        <v>96.26514974635451</v>
      </c>
    </row>
    <row r="36" spans="1:8" ht="15.75" customHeight="1" x14ac:dyDescent="0.2">
      <c r="B36" s="11" t="s">
        <v>14</v>
      </c>
      <c r="C36" s="16">
        <v>463985</v>
      </c>
      <c r="D36" s="12">
        <f t="shared" si="2"/>
        <v>443416</v>
      </c>
      <c r="E36" s="12">
        <f t="shared" si="3"/>
        <v>-20569</v>
      </c>
      <c r="F36" s="13">
        <f t="shared" si="4"/>
        <v>95.566882550082425</v>
      </c>
      <c r="G36" s="14"/>
    </row>
    <row r="37" spans="1:8" ht="15.75" customHeight="1" x14ac:dyDescent="0.2">
      <c r="B37" s="11" t="s">
        <v>29</v>
      </c>
      <c r="C37" s="12">
        <v>474623</v>
      </c>
      <c r="D37" s="12">
        <f>+D15</f>
        <v>477329</v>
      </c>
      <c r="E37" s="12">
        <f t="shared" si="3"/>
        <v>2706</v>
      </c>
      <c r="F37" s="13">
        <f t="shared" si="4"/>
        <v>100.57013671903805</v>
      </c>
      <c r="G37" s="14"/>
    </row>
    <row r="38" spans="1:8" ht="15.75" customHeight="1" x14ac:dyDescent="0.2">
      <c r="B38" s="11" t="s">
        <v>15</v>
      </c>
      <c r="C38" s="12">
        <v>488371</v>
      </c>
      <c r="D38" s="12">
        <f t="shared" si="2"/>
        <v>480751</v>
      </c>
      <c r="E38" s="12">
        <f>+D38-C38</f>
        <v>-7620</v>
      </c>
      <c r="F38" s="13">
        <f t="shared" si="4"/>
        <v>98.43971079363844</v>
      </c>
    </row>
    <row r="39" spans="1:8" ht="15.75" customHeight="1" x14ac:dyDescent="0.2">
      <c r="B39" s="11" t="s">
        <v>16</v>
      </c>
      <c r="C39" s="12">
        <v>490410</v>
      </c>
      <c r="D39" s="12">
        <f t="shared" si="2"/>
        <v>482171</v>
      </c>
      <c r="E39" s="12">
        <f t="shared" si="3"/>
        <v>-8239</v>
      </c>
      <c r="F39" s="13">
        <f t="shared" si="4"/>
        <v>98.31997716196652</v>
      </c>
    </row>
    <row r="40" spans="1:8" ht="15.75" customHeight="1" x14ac:dyDescent="0.2">
      <c r="B40" s="11" t="s">
        <v>17</v>
      </c>
      <c r="C40" s="12">
        <v>503528</v>
      </c>
      <c r="D40" s="12">
        <f t="shared" si="2"/>
        <v>509858</v>
      </c>
      <c r="E40" s="12">
        <f>+D40-C40</f>
        <v>6330</v>
      </c>
      <c r="F40" s="13">
        <f>+D40/C40*100</f>
        <v>101.25712969288698</v>
      </c>
      <c r="H40" s="17"/>
    </row>
    <row r="41" spans="1:8" ht="15.75" customHeight="1" x14ac:dyDescent="0.2">
      <c r="B41" s="11" t="s">
        <v>18</v>
      </c>
      <c r="C41" s="12">
        <v>497690</v>
      </c>
      <c r="D41" s="12">
        <f>+D19</f>
        <v>489040</v>
      </c>
      <c r="E41" s="12">
        <f t="shared" si="3"/>
        <v>-8650</v>
      </c>
      <c r="F41" s="13">
        <f>+D41/C41*100</f>
        <v>98.261970302798929</v>
      </c>
    </row>
    <row r="42" spans="1:8" ht="15.75" customHeight="1" x14ac:dyDescent="0.2">
      <c r="B42" s="11" t="s">
        <v>19</v>
      </c>
      <c r="C42" s="12">
        <f>+'[3]prijmy do prezentácie'!$C$42</f>
        <v>481941</v>
      </c>
      <c r="D42" s="12">
        <f>+D20</f>
        <v>481644</v>
      </c>
      <c r="E42" s="12">
        <f t="shared" si="3"/>
        <v>-297</v>
      </c>
      <c r="F42" s="13">
        <f t="shared" si="4"/>
        <v>99.938374199331463</v>
      </c>
    </row>
    <row r="43" spans="1:8" ht="15.75" customHeight="1" x14ac:dyDescent="0.2">
      <c r="B43" s="11" t="s">
        <v>20</v>
      </c>
      <c r="C43" s="12">
        <v>498912</v>
      </c>
      <c r="D43" s="12">
        <f>+D21</f>
        <v>497426</v>
      </c>
      <c r="E43" s="12">
        <f>+D43-C43</f>
        <v>-1486</v>
      </c>
      <c r="F43" s="13">
        <f>+D43/C43*100</f>
        <v>99.70215188249631</v>
      </c>
      <c r="G43" s="14"/>
    </row>
    <row r="44" spans="1:8" ht="15.75" customHeight="1" x14ac:dyDescent="0.2">
      <c r="B44" s="11" t="s">
        <v>21</v>
      </c>
      <c r="C44" s="12">
        <v>492901</v>
      </c>
      <c r="D44" s="12">
        <f>+D22</f>
        <v>488468.7015100001</v>
      </c>
      <c r="E44" s="12">
        <f>+D44-C44</f>
        <v>-4432.2984899998992</v>
      </c>
      <c r="F44" s="13">
        <f>+D44/C44*100</f>
        <v>99.100773078163783</v>
      </c>
      <c r="G44" s="14"/>
    </row>
    <row r="45" spans="1:8" ht="15.75" hidden="1" customHeight="1" x14ac:dyDescent="0.2">
      <c r="B45" s="11" t="s">
        <v>22</v>
      </c>
      <c r="C45" s="12">
        <v>590504</v>
      </c>
      <c r="D45" s="12"/>
      <c r="E45" s="12">
        <f>+D45-C45</f>
        <v>-590504</v>
      </c>
      <c r="F45" s="13">
        <f>+D45/C45*100</f>
        <v>0</v>
      </c>
      <c r="G45" s="14"/>
    </row>
    <row r="46" spans="1:8" ht="15.75" customHeight="1" x14ac:dyDescent="0.2">
      <c r="B46" s="11" t="s">
        <v>23</v>
      </c>
      <c r="C46" s="12">
        <f>+C34+C35+C36+C37+C38+C39+C40+C41+C42+C43+C44</f>
        <v>5326399</v>
      </c>
      <c r="D46" s="12">
        <f>+D34+D35+D36+D37+D38+D39+D40+D41+D42+D43+D44</f>
        <v>5255344.70151</v>
      </c>
      <c r="E46" s="12">
        <f>+D46-C46</f>
        <v>-71054.298489999957</v>
      </c>
      <c r="F46" s="13">
        <f>+D46/C46*100</f>
        <v>98.665997449871853</v>
      </c>
    </row>
    <row r="47" spans="1:8" x14ac:dyDescent="0.2">
      <c r="A47" s="18"/>
      <c r="B47" s="25" t="str">
        <f>+B25</f>
        <v xml:space="preserve">Pozn.: údaj o skutočnosti v mesiaci november 2013 je vo výške kreditov </v>
      </c>
      <c r="D47" s="26"/>
      <c r="E47" s="19"/>
      <c r="F47" s="27"/>
    </row>
    <row r="48" spans="1:8" x14ac:dyDescent="0.2">
      <c r="B48" s="25"/>
      <c r="C48" s="26"/>
      <c r="D48" s="18"/>
      <c r="E48" s="19"/>
    </row>
    <row r="49" spans="2:6" x14ac:dyDescent="0.2">
      <c r="B49" s="25"/>
      <c r="C49" s="18"/>
      <c r="D49" s="19"/>
      <c r="E49" s="18"/>
      <c r="F49" s="18"/>
    </row>
    <row r="50" spans="2:6" x14ac:dyDescent="0.2">
      <c r="C50" s="19"/>
      <c r="D50" s="19"/>
      <c r="E50" s="18"/>
      <c r="F50" s="18"/>
    </row>
    <row r="51" spans="2:6" x14ac:dyDescent="0.2">
      <c r="C51" s="18"/>
      <c r="E51" s="19"/>
      <c r="F51" s="18"/>
    </row>
    <row r="52" spans="2:6" x14ac:dyDescent="0.2">
      <c r="C52" s="18"/>
      <c r="D52" s="18"/>
      <c r="E52" s="18"/>
      <c r="F52" s="18"/>
    </row>
    <row r="54" spans="2:6" x14ac:dyDescent="0.2">
      <c r="C54" s="14"/>
      <c r="D54" s="19"/>
    </row>
  </sheetData>
  <mergeCells count="8">
    <mergeCell ref="B10:B11"/>
    <mergeCell ref="C10:D10"/>
    <mergeCell ref="E10:F10"/>
    <mergeCell ref="B32:B33"/>
    <mergeCell ref="C32:C33"/>
    <mergeCell ref="D32:D33"/>
    <mergeCell ref="E32:E33"/>
    <mergeCell ref="F32:F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"/>
  <sheetViews>
    <sheetView tabSelected="1" workbookViewId="0">
      <selection activeCell="Z1" sqref="A1:Z65"/>
    </sheetView>
  </sheetViews>
  <sheetFormatPr defaultRowHeight="15" x14ac:dyDescent="0.25"/>
  <sheetData>
    <row r="1" spans="1:26" x14ac:dyDescent="0.25">
      <c r="Z1" s="2" t="s">
        <v>1</v>
      </c>
    </row>
    <row r="2" spans="1:26" ht="20.25" x14ac:dyDescent="0.3">
      <c r="A2" s="1" t="s">
        <v>31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6" ht="20.25" x14ac:dyDescent="0.3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</sheetData>
  <mergeCells count="2">
    <mergeCell ref="A2:W2"/>
    <mergeCell ref="A3:W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Príloha č. 1</vt:lpstr>
      <vt:lpstr>Príloha č. 2</vt:lpstr>
      <vt:lpstr>Hárok3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Koršepová Martina</dc:creator>
  <cp:lastModifiedBy>Koršepová Martina</cp:lastModifiedBy>
  <cp:lastPrinted>2013-12-02T10:32:25Z</cp:lastPrinted>
  <dcterms:created xsi:type="dcterms:W3CDTF">2013-12-02T09:10:22Z</dcterms:created>
  <dcterms:modified xsi:type="dcterms:W3CDTF">2013-12-02T10:50:19Z</dcterms:modified>
</cp:coreProperties>
</file>