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6495" windowHeight="3780" activeTab="5"/>
  </bookViews>
  <sheets>
    <sheet name="V ZFNP " sheetId="20" r:id="rId1"/>
    <sheet name="V ZFÚP" sheetId="19" r:id="rId2"/>
    <sheet name="V ZFGP" sheetId="17" r:id="rId3"/>
    <sheet name="V ZFPvN" sheetId="18" r:id="rId4"/>
    <sheet name="600" sheetId="21" r:id="rId5"/>
    <sheet name="pobočky" sheetId="22" r:id="rId6"/>
    <sheet name="Hárok2" sheetId="2" r:id="rId7"/>
    <sheet name="Hárok1" sheetId="15" r:id="rId8"/>
    <sheet name="Hárok3" sheetId="1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col1" localSheetId="2">#REF!</definedName>
    <definedName name="_col1" localSheetId="0">#REF!</definedName>
    <definedName name="_col1" localSheetId="3">#REF!</definedName>
    <definedName name="_col1">#REF!</definedName>
    <definedName name="_col2" localSheetId="2">#REF!</definedName>
    <definedName name="_col2" localSheetId="3">#REF!</definedName>
    <definedName name="_col2">#REF!</definedName>
    <definedName name="_col3" localSheetId="2">#REF!</definedName>
    <definedName name="_col3" localSheetId="3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 '!$A$8:$G$49</definedName>
    <definedName name="_xlnm._FilterDatabase" localSheetId="3" hidden="1">'V ZFPvN'!$A$8:$G$49</definedName>
    <definedName name="a" localSheetId="0">#REF!</definedName>
    <definedName name="a" localSheetId="1">#REF!</definedName>
    <definedName name="a">#REF!</definedName>
    <definedName name="BudgetTab" localSheetId="1">#REF!</definedName>
    <definedName name="BudgetTab">#REF!</definedName>
    <definedName name="Celk_Zisk">[1]Scénář!$E$15</definedName>
    <definedName name="CelkZisk" localSheetId="2">#REF!</definedName>
    <definedName name="CelkZisk" localSheetId="0">#REF!</definedName>
    <definedName name="CelkZisk" localSheetId="3">#REF!</definedName>
    <definedName name="CelkZisk" localSheetId="1">#REF!</definedName>
    <definedName name="CelkZisk">#REF!</definedName>
    <definedName name="datumK" localSheetId="2">#REF!</definedName>
    <definedName name="datumK" localSheetId="3">#REF!</definedName>
    <definedName name="datumK">#REF!</definedName>
    <definedName name="ehdxjxrf" localSheetId="2">#REF!</definedName>
    <definedName name="ehdxjxrf" localSheetId="3">#REF!</definedName>
    <definedName name="ehdxjxrf">#REF!</definedName>
    <definedName name="Format">#REF!</definedName>
    <definedName name="HrubyZisk">#REF!</definedName>
    <definedName name="jún">'[2]Budoucí hodnota - zadání'!#REF!</definedName>
    <definedName name="_xlnm.Print_Titles" localSheetId="5">pobočky!$2:$13</definedName>
    <definedName name="NZbozi">[3]Test1!$B$89:$D$96</definedName>
    <definedName name="obraz" localSheetId="2">#REF!</definedName>
    <definedName name="obraz" localSheetId="0">#REF!</definedName>
    <definedName name="obraz" localSheetId="3">#REF!</definedName>
    <definedName name="obraz" localSheetId="1">#REF!</definedName>
    <definedName name="obraz">#REF!</definedName>
    <definedName name="Opravy" localSheetId="2">#REF!</definedName>
    <definedName name="Opravy" localSheetId="3">#REF!</definedName>
    <definedName name="Opravy">#REF!</definedName>
    <definedName name="Ostatni" localSheetId="2">#REF!</definedName>
    <definedName name="Ostatni" localSheetId="3">#REF!</definedName>
    <definedName name="Ostatni">#REF!</definedName>
    <definedName name="PocetNavstev">#REF!</definedName>
    <definedName name="PrijemNaZakaz">#REF!</definedName>
    <definedName name="produkt">'[4]Budoucí hodnota - zadání'!#REF!</definedName>
    <definedName name="produkt22">'[5]Budoucí hodnota - zadání'!#REF!</definedName>
    <definedName name="PRODUKT3">'[5]Budoucí hodnota - zadání'!#REF!</definedName>
    <definedName name="Reklama" localSheetId="2">#REF!</definedName>
    <definedName name="Reklama" localSheetId="0">#REF!</definedName>
    <definedName name="Reklama" localSheetId="3">#REF!</definedName>
    <definedName name="Reklama" localSheetId="1">#REF!</definedName>
    <definedName name="Reklama">#REF!</definedName>
    <definedName name="Revenue" localSheetId="2">#REF!</definedName>
    <definedName name="Revenue" localSheetId="3">#REF!</definedName>
    <definedName name="Revenue">#REF!</definedName>
    <definedName name="TableArea" localSheetId="2">#REF!</definedName>
    <definedName name="TableArea" localSheetId="3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[6]Test1!$B$89:$D$96</definedName>
    <definedName name="ZboziN">[7]Test1!$B$89:$D$96</definedName>
    <definedName name="zugskrheiogwe" localSheetId="2">#REF!</definedName>
    <definedName name="zugskrheiogwe" localSheetId="0">#REF!</definedName>
    <definedName name="zugskrheiogwe" localSheetId="3">#REF!</definedName>
    <definedName name="zugskrheiogwe" localSheetId="1">#REF!</definedName>
    <definedName name="zugskrheiogwe">#REF!</definedName>
  </definedNames>
  <calcPr calcId="145621"/>
</workbook>
</file>

<file path=xl/calcChain.xml><?xml version="1.0" encoding="utf-8"?>
<calcChain xmlns="http://schemas.openxmlformats.org/spreadsheetml/2006/main">
  <c r="J77" i="21" l="1"/>
  <c r="I76" i="21"/>
  <c r="J76" i="21" s="1"/>
  <c r="H76" i="21"/>
  <c r="G76" i="21"/>
  <c r="J75" i="21"/>
  <c r="J74" i="21"/>
  <c r="J73" i="21"/>
  <c r="J72" i="21"/>
  <c r="I71" i="21"/>
  <c r="J71" i="21" s="1"/>
  <c r="H71" i="21"/>
  <c r="G71" i="21"/>
  <c r="I70" i="21"/>
  <c r="J70" i="21" s="1"/>
  <c r="H70" i="21"/>
  <c r="G70" i="21"/>
  <c r="J69" i="21"/>
  <c r="J68" i="21"/>
  <c r="J67" i="21"/>
  <c r="J66" i="21"/>
  <c r="J64" i="21"/>
  <c r="J63" i="21"/>
  <c r="J62" i="21"/>
  <c r="J61" i="21"/>
  <c r="J60" i="21"/>
  <c r="J59" i="21"/>
  <c r="J58" i="21"/>
  <c r="J57" i="21"/>
  <c r="J56" i="21"/>
  <c r="J55" i="21"/>
  <c r="I54" i="21"/>
  <c r="J54" i="21" s="1"/>
  <c r="H54" i="21"/>
  <c r="G54" i="21"/>
  <c r="J53" i="21"/>
  <c r="J52" i="21"/>
  <c r="I51" i="21"/>
  <c r="J51" i="21" s="1"/>
  <c r="H51" i="21"/>
  <c r="G51" i="21"/>
  <c r="J50" i="21"/>
  <c r="J49" i="21"/>
  <c r="J48" i="21"/>
  <c r="J47" i="21"/>
  <c r="J46" i="21"/>
  <c r="I45" i="21"/>
  <c r="H45" i="21"/>
  <c r="J45" i="21" s="1"/>
  <c r="G45" i="21"/>
  <c r="J44" i="21"/>
  <c r="J43" i="21"/>
  <c r="J42" i="21"/>
  <c r="J41" i="21"/>
  <c r="J40" i="21"/>
  <c r="I39" i="21"/>
  <c r="J39" i="21" s="1"/>
  <c r="H39" i="21"/>
  <c r="G39" i="21"/>
  <c r="J38" i="21"/>
  <c r="J37" i="21"/>
  <c r="J36" i="21"/>
  <c r="J35" i="21"/>
  <c r="J34" i="21"/>
  <c r="J33" i="21"/>
  <c r="J32" i="21"/>
  <c r="J31" i="21"/>
  <c r="I30" i="21"/>
  <c r="J30" i="21" s="1"/>
  <c r="H30" i="21"/>
  <c r="G30" i="21"/>
  <c r="J29" i="21"/>
  <c r="J28" i="21"/>
  <c r="J27" i="21"/>
  <c r="I26" i="21"/>
  <c r="H26" i="21"/>
  <c r="J26" i="21" s="1"/>
  <c r="G26" i="21"/>
  <c r="J24" i="21"/>
  <c r="J23" i="21"/>
  <c r="I22" i="21"/>
  <c r="H22" i="21"/>
  <c r="J22" i="21" s="1"/>
  <c r="G22" i="21"/>
  <c r="I21" i="21"/>
  <c r="H21" i="21"/>
  <c r="J21" i="21" s="1"/>
  <c r="G21" i="21"/>
  <c r="J20" i="21"/>
  <c r="J17" i="21"/>
  <c r="J16" i="21"/>
  <c r="J15" i="21"/>
  <c r="I14" i="21"/>
  <c r="H14" i="21"/>
  <c r="J14" i="21" s="1"/>
  <c r="G14" i="21"/>
  <c r="J13" i="21"/>
  <c r="I12" i="21"/>
  <c r="G12" i="21"/>
  <c r="I11" i="21"/>
  <c r="G11" i="21"/>
  <c r="H12" i="21" l="1"/>
  <c r="H11" i="21" s="1"/>
  <c r="J11" i="21" s="1"/>
  <c r="E52" i="20"/>
  <c r="J52" i="20" s="1"/>
  <c r="C52" i="20"/>
  <c r="B52" i="20"/>
  <c r="G51" i="20"/>
  <c r="F51" i="20"/>
  <c r="J50" i="20"/>
  <c r="I50" i="20"/>
  <c r="H50" i="20"/>
  <c r="G50" i="20"/>
  <c r="F50" i="20"/>
  <c r="J49" i="20"/>
  <c r="I49" i="20"/>
  <c r="H49" i="20"/>
  <c r="G49" i="20"/>
  <c r="F49" i="20"/>
  <c r="J48" i="20"/>
  <c r="I48" i="20"/>
  <c r="H48" i="20"/>
  <c r="G48" i="20"/>
  <c r="F48" i="20"/>
  <c r="J47" i="20"/>
  <c r="I47" i="20"/>
  <c r="H47" i="20"/>
  <c r="G47" i="20"/>
  <c r="F47" i="20"/>
  <c r="J46" i="20"/>
  <c r="I46" i="20"/>
  <c r="H46" i="20"/>
  <c r="G46" i="20"/>
  <c r="F46" i="20"/>
  <c r="J45" i="20"/>
  <c r="I45" i="20"/>
  <c r="H45" i="20"/>
  <c r="G45" i="20"/>
  <c r="F45" i="20"/>
  <c r="J44" i="20"/>
  <c r="I44" i="20"/>
  <c r="H44" i="20"/>
  <c r="G44" i="20"/>
  <c r="F44" i="20"/>
  <c r="J43" i="20"/>
  <c r="I43" i="20"/>
  <c r="H43" i="20"/>
  <c r="G43" i="20"/>
  <c r="F43" i="20"/>
  <c r="J42" i="20"/>
  <c r="I42" i="20"/>
  <c r="H42" i="20"/>
  <c r="G42" i="20"/>
  <c r="F42" i="20"/>
  <c r="J41" i="20"/>
  <c r="I41" i="20"/>
  <c r="H41" i="20"/>
  <c r="G41" i="20"/>
  <c r="F41" i="20"/>
  <c r="J40" i="20"/>
  <c r="I40" i="20"/>
  <c r="H40" i="20"/>
  <c r="G40" i="20"/>
  <c r="F40" i="20"/>
  <c r="J39" i="20"/>
  <c r="I39" i="20"/>
  <c r="H39" i="20"/>
  <c r="G39" i="20"/>
  <c r="F39" i="20"/>
  <c r="J38" i="20"/>
  <c r="I38" i="20"/>
  <c r="H38" i="20"/>
  <c r="G38" i="20"/>
  <c r="F38" i="20"/>
  <c r="J37" i="20"/>
  <c r="I37" i="20"/>
  <c r="H37" i="20"/>
  <c r="G37" i="20"/>
  <c r="F37" i="20"/>
  <c r="J36" i="20"/>
  <c r="I36" i="20"/>
  <c r="H36" i="20"/>
  <c r="G36" i="20"/>
  <c r="F36" i="20"/>
  <c r="J35" i="20"/>
  <c r="I35" i="20"/>
  <c r="H35" i="20"/>
  <c r="G35" i="20"/>
  <c r="F35" i="20"/>
  <c r="J34" i="20"/>
  <c r="I34" i="20"/>
  <c r="H34" i="20"/>
  <c r="G34" i="20"/>
  <c r="F34" i="20"/>
  <c r="J33" i="20"/>
  <c r="I33" i="20"/>
  <c r="H33" i="20"/>
  <c r="G33" i="20"/>
  <c r="F33" i="20"/>
  <c r="J32" i="20"/>
  <c r="I32" i="20"/>
  <c r="H32" i="20"/>
  <c r="G32" i="20"/>
  <c r="F32" i="20"/>
  <c r="J31" i="20"/>
  <c r="I31" i="20"/>
  <c r="H31" i="20"/>
  <c r="G31" i="20"/>
  <c r="F31" i="20"/>
  <c r="J30" i="20"/>
  <c r="I30" i="20"/>
  <c r="H30" i="20"/>
  <c r="G30" i="20"/>
  <c r="F30" i="20"/>
  <c r="J29" i="20"/>
  <c r="I29" i="20"/>
  <c r="H29" i="20"/>
  <c r="G29" i="20"/>
  <c r="F29" i="20"/>
  <c r="J28" i="20"/>
  <c r="I28" i="20"/>
  <c r="H28" i="20"/>
  <c r="G28" i="20"/>
  <c r="F28" i="20"/>
  <c r="J27" i="20"/>
  <c r="I27" i="20"/>
  <c r="H27" i="20"/>
  <c r="G27" i="20"/>
  <c r="F27" i="20"/>
  <c r="J26" i="20"/>
  <c r="I26" i="20"/>
  <c r="H26" i="20"/>
  <c r="G26" i="20"/>
  <c r="F26" i="20"/>
  <c r="J25" i="20"/>
  <c r="I25" i="20"/>
  <c r="H25" i="20"/>
  <c r="G25" i="20"/>
  <c r="F25" i="20"/>
  <c r="J24" i="20"/>
  <c r="I24" i="20"/>
  <c r="H24" i="20"/>
  <c r="G24" i="20"/>
  <c r="F24" i="20"/>
  <c r="J23" i="20"/>
  <c r="I23" i="20"/>
  <c r="H23" i="20"/>
  <c r="G23" i="20"/>
  <c r="F23" i="20"/>
  <c r="J22" i="20"/>
  <c r="I22" i="20"/>
  <c r="H22" i="20"/>
  <c r="G22" i="20"/>
  <c r="F22" i="20"/>
  <c r="J21" i="20"/>
  <c r="I21" i="20"/>
  <c r="H21" i="20"/>
  <c r="G21" i="20"/>
  <c r="F21" i="20"/>
  <c r="J20" i="20"/>
  <c r="I20" i="20"/>
  <c r="H20" i="20"/>
  <c r="G20" i="20"/>
  <c r="F20" i="20"/>
  <c r="J19" i="20"/>
  <c r="I19" i="20"/>
  <c r="H19" i="20"/>
  <c r="G19" i="20"/>
  <c r="F19" i="20"/>
  <c r="J18" i="20"/>
  <c r="I18" i="20"/>
  <c r="H18" i="20"/>
  <c r="G18" i="20"/>
  <c r="F18" i="20"/>
  <c r="J17" i="20"/>
  <c r="I17" i="20"/>
  <c r="H17" i="20"/>
  <c r="G17" i="20"/>
  <c r="F17" i="20"/>
  <c r="J16" i="20"/>
  <c r="I16" i="20"/>
  <c r="H16" i="20"/>
  <c r="G16" i="20"/>
  <c r="F16" i="20"/>
  <c r="J15" i="20"/>
  <c r="I15" i="20"/>
  <c r="H15" i="20"/>
  <c r="G15" i="20"/>
  <c r="F15" i="20"/>
  <c r="J14" i="20"/>
  <c r="I14" i="20"/>
  <c r="H14" i="20"/>
  <c r="G14" i="20"/>
  <c r="F14" i="20"/>
  <c r="J12" i="21" l="1"/>
  <c r="G52" i="20"/>
  <c r="I52" i="20"/>
  <c r="F52" i="20"/>
  <c r="H52" i="20"/>
  <c r="E51" i="19"/>
  <c r="J51" i="19" s="1"/>
  <c r="B51" i="19"/>
  <c r="J50" i="19"/>
  <c r="G50" i="19"/>
  <c r="F50" i="19"/>
  <c r="J49" i="19"/>
  <c r="I49" i="19"/>
  <c r="H49" i="19"/>
  <c r="G49" i="19"/>
  <c r="F49" i="19"/>
  <c r="J48" i="19"/>
  <c r="I48" i="19"/>
  <c r="H48" i="19"/>
  <c r="G48" i="19"/>
  <c r="F48" i="19"/>
  <c r="J47" i="19"/>
  <c r="I47" i="19"/>
  <c r="H47" i="19"/>
  <c r="F47" i="19"/>
  <c r="J46" i="19"/>
  <c r="I46" i="19"/>
  <c r="H46" i="19"/>
  <c r="G46" i="19"/>
  <c r="F46" i="19"/>
  <c r="J45" i="19"/>
  <c r="I45" i="19"/>
  <c r="H45" i="19"/>
  <c r="G45" i="19"/>
  <c r="F45" i="19"/>
  <c r="J44" i="19"/>
  <c r="I44" i="19"/>
  <c r="H44" i="19"/>
  <c r="G44" i="19"/>
  <c r="F44" i="19"/>
  <c r="J43" i="19"/>
  <c r="I43" i="19"/>
  <c r="H43" i="19"/>
  <c r="G43" i="19"/>
  <c r="F43" i="19"/>
  <c r="J42" i="19"/>
  <c r="I42" i="19"/>
  <c r="H42" i="19"/>
  <c r="G42" i="19"/>
  <c r="F42" i="19"/>
  <c r="J41" i="19"/>
  <c r="I41" i="19"/>
  <c r="H41" i="19"/>
  <c r="G41" i="19"/>
  <c r="F41" i="19"/>
  <c r="J40" i="19"/>
  <c r="I40" i="19"/>
  <c r="H40" i="19"/>
  <c r="G40" i="19"/>
  <c r="F40" i="19"/>
  <c r="J39" i="19"/>
  <c r="I39" i="19"/>
  <c r="H39" i="19"/>
  <c r="G39" i="19"/>
  <c r="F39" i="19"/>
  <c r="J38" i="19"/>
  <c r="I38" i="19"/>
  <c r="H38" i="19"/>
  <c r="G38" i="19"/>
  <c r="F38" i="19"/>
  <c r="J37" i="19"/>
  <c r="I37" i="19"/>
  <c r="H37" i="19"/>
  <c r="G37" i="19"/>
  <c r="F37" i="19"/>
  <c r="J36" i="19"/>
  <c r="I36" i="19"/>
  <c r="H36" i="19"/>
  <c r="G36" i="19"/>
  <c r="F36" i="19"/>
  <c r="J35" i="19"/>
  <c r="I35" i="19"/>
  <c r="H35" i="19"/>
  <c r="G35" i="19"/>
  <c r="F35" i="19"/>
  <c r="J34" i="19"/>
  <c r="I34" i="19"/>
  <c r="H34" i="19"/>
  <c r="G34" i="19"/>
  <c r="F34" i="19"/>
  <c r="J33" i="19"/>
  <c r="I33" i="19"/>
  <c r="H33" i="19"/>
  <c r="G33" i="19"/>
  <c r="F33" i="19"/>
  <c r="J32" i="19"/>
  <c r="I32" i="19"/>
  <c r="H32" i="19"/>
  <c r="G32" i="19"/>
  <c r="F32" i="19"/>
  <c r="J31" i="19"/>
  <c r="I31" i="19"/>
  <c r="H31" i="19"/>
  <c r="G31" i="19"/>
  <c r="F31" i="19"/>
  <c r="J30" i="19"/>
  <c r="I30" i="19"/>
  <c r="H30" i="19"/>
  <c r="G30" i="19"/>
  <c r="F30" i="19"/>
  <c r="J29" i="19"/>
  <c r="I29" i="19"/>
  <c r="H29" i="19"/>
  <c r="G29" i="19"/>
  <c r="F29" i="19"/>
  <c r="J28" i="19"/>
  <c r="I28" i="19"/>
  <c r="H28" i="19"/>
  <c r="G28" i="19"/>
  <c r="F28" i="19"/>
  <c r="J27" i="19"/>
  <c r="I27" i="19"/>
  <c r="H27" i="19"/>
  <c r="G27" i="19"/>
  <c r="F27" i="19"/>
  <c r="J26" i="19"/>
  <c r="I26" i="19"/>
  <c r="H26" i="19"/>
  <c r="G26" i="19"/>
  <c r="F26" i="19"/>
  <c r="J25" i="19"/>
  <c r="I25" i="19"/>
  <c r="H25" i="19"/>
  <c r="G25" i="19"/>
  <c r="F25" i="19"/>
  <c r="J24" i="19"/>
  <c r="I24" i="19"/>
  <c r="H24" i="19"/>
  <c r="G24" i="19"/>
  <c r="F24" i="19"/>
  <c r="J23" i="19"/>
  <c r="I23" i="19"/>
  <c r="H23" i="19"/>
  <c r="G23" i="19"/>
  <c r="F23" i="19"/>
  <c r="J22" i="19"/>
  <c r="I22" i="19"/>
  <c r="H22" i="19"/>
  <c r="G22" i="19"/>
  <c r="F22" i="19"/>
  <c r="J21" i="19"/>
  <c r="I21" i="19"/>
  <c r="H21" i="19"/>
  <c r="G21" i="19"/>
  <c r="F21" i="19"/>
  <c r="J20" i="19"/>
  <c r="I20" i="19"/>
  <c r="H20" i="19"/>
  <c r="G20" i="19"/>
  <c r="F20" i="19"/>
  <c r="J19" i="19"/>
  <c r="I19" i="19"/>
  <c r="H19" i="19"/>
  <c r="G19" i="19"/>
  <c r="F19" i="19"/>
  <c r="J18" i="19"/>
  <c r="I18" i="19"/>
  <c r="H18" i="19"/>
  <c r="G18" i="19"/>
  <c r="F18" i="19"/>
  <c r="J17" i="19"/>
  <c r="I17" i="19"/>
  <c r="H17" i="19"/>
  <c r="G17" i="19"/>
  <c r="F17" i="19"/>
  <c r="J16" i="19"/>
  <c r="I16" i="19"/>
  <c r="H16" i="19"/>
  <c r="G16" i="19"/>
  <c r="F16" i="19"/>
  <c r="J15" i="19"/>
  <c r="I15" i="19"/>
  <c r="H15" i="19"/>
  <c r="G15" i="19"/>
  <c r="F15" i="19"/>
  <c r="J14" i="19"/>
  <c r="I14" i="19"/>
  <c r="H14" i="19"/>
  <c r="G14" i="19"/>
  <c r="F14" i="19"/>
  <c r="J13" i="19"/>
  <c r="I13" i="19"/>
  <c r="H13" i="19"/>
  <c r="G13" i="19"/>
  <c r="F13" i="19"/>
  <c r="J12" i="19"/>
  <c r="I12" i="19"/>
  <c r="H12" i="19"/>
  <c r="G12" i="19"/>
  <c r="F12" i="19"/>
  <c r="J11" i="19"/>
  <c r="I11" i="19"/>
  <c r="H11" i="19"/>
  <c r="G11" i="19"/>
  <c r="G47" i="19" s="1"/>
  <c r="F11" i="19"/>
  <c r="G51" i="19" l="1"/>
  <c r="I51" i="19"/>
  <c r="F51" i="19"/>
  <c r="H51" i="19"/>
  <c r="D53" i="18"/>
  <c r="C53" i="18"/>
  <c r="B53" i="18"/>
  <c r="J52" i="18"/>
  <c r="G52" i="18"/>
  <c r="F52" i="18"/>
  <c r="J51" i="18"/>
  <c r="G51" i="18"/>
  <c r="F51" i="18"/>
  <c r="E50" i="18"/>
  <c r="I50" i="18" s="1"/>
  <c r="J49" i="18"/>
  <c r="I49" i="18"/>
  <c r="H49" i="18"/>
  <c r="G49" i="18"/>
  <c r="F49" i="18"/>
  <c r="J48" i="18"/>
  <c r="I48" i="18"/>
  <c r="H48" i="18"/>
  <c r="G48" i="18"/>
  <c r="F48" i="18"/>
  <c r="J47" i="18"/>
  <c r="I47" i="18"/>
  <c r="H47" i="18"/>
  <c r="G47" i="18"/>
  <c r="F47" i="18"/>
  <c r="J46" i="18"/>
  <c r="I46" i="18"/>
  <c r="H46" i="18"/>
  <c r="G46" i="18"/>
  <c r="F46" i="18"/>
  <c r="J45" i="18"/>
  <c r="I45" i="18"/>
  <c r="H45" i="18"/>
  <c r="G45" i="18"/>
  <c r="F45" i="18"/>
  <c r="J44" i="18"/>
  <c r="I44" i="18"/>
  <c r="H44" i="18"/>
  <c r="G44" i="18"/>
  <c r="F44" i="18"/>
  <c r="J43" i="18"/>
  <c r="I43" i="18"/>
  <c r="H43" i="18"/>
  <c r="G43" i="18"/>
  <c r="F43" i="18"/>
  <c r="J42" i="18"/>
  <c r="I42" i="18"/>
  <c r="H42" i="18"/>
  <c r="G42" i="18"/>
  <c r="F42" i="18"/>
  <c r="J41" i="18"/>
  <c r="I41" i="18"/>
  <c r="H41" i="18"/>
  <c r="G41" i="18"/>
  <c r="F41" i="18"/>
  <c r="J40" i="18"/>
  <c r="I40" i="18"/>
  <c r="H40" i="18"/>
  <c r="G40" i="18"/>
  <c r="F40" i="18"/>
  <c r="J39" i="18"/>
  <c r="I39" i="18"/>
  <c r="H39" i="18"/>
  <c r="G39" i="18"/>
  <c r="F39" i="18"/>
  <c r="J38" i="18"/>
  <c r="I38" i="18"/>
  <c r="H38" i="18"/>
  <c r="G38" i="18"/>
  <c r="F38" i="18"/>
  <c r="J37" i="18"/>
  <c r="I37" i="18"/>
  <c r="H37" i="18"/>
  <c r="G37" i="18"/>
  <c r="F37" i="18"/>
  <c r="J36" i="18"/>
  <c r="I36" i="18"/>
  <c r="H36" i="18"/>
  <c r="G36" i="18"/>
  <c r="F36" i="18"/>
  <c r="J35" i="18"/>
  <c r="I35" i="18"/>
  <c r="H35" i="18"/>
  <c r="G35" i="18"/>
  <c r="F35" i="18"/>
  <c r="J34" i="18"/>
  <c r="I34" i="18"/>
  <c r="H34" i="18"/>
  <c r="G34" i="18"/>
  <c r="F34" i="18"/>
  <c r="J33" i="18"/>
  <c r="I33" i="18"/>
  <c r="H33" i="18"/>
  <c r="G33" i="18"/>
  <c r="F33" i="18"/>
  <c r="J32" i="18"/>
  <c r="I32" i="18"/>
  <c r="H32" i="18"/>
  <c r="G32" i="18"/>
  <c r="F32" i="18"/>
  <c r="J31" i="18"/>
  <c r="I31" i="18"/>
  <c r="H31" i="18"/>
  <c r="G31" i="18"/>
  <c r="F31" i="18"/>
  <c r="J30" i="18"/>
  <c r="I30" i="18"/>
  <c r="H30" i="18"/>
  <c r="G30" i="18"/>
  <c r="F30" i="18"/>
  <c r="J29" i="18"/>
  <c r="I29" i="18"/>
  <c r="H29" i="18"/>
  <c r="G29" i="18"/>
  <c r="F29" i="18"/>
  <c r="J28" i="18"/>
  <c r="I28" i="18"/>
  <c r="H28" i="18"/>
  <c r="G28" i="18"/>
  <c r="F28" i="18"/>
  <c r="J27" i="18"/>
  <c r="I27" i="18"/>
  <c r="H27" i="18"/>
  <c r="G27" i="18"/>
  <c r="F27" i="18"/>
  <c r="J26" i="18"/>
  <c r="I26" i="18"/>
  <c r="H26" i="18"/>
  <c r="G26" i="18"/>
  <c r="F26" i="18"/>
  <c r="J25" i="18"/>
  <c r="I25" i="18"/>
  <c r="H25" i="18"/>
  <c r="G25" i="18"/>
  <c r="F25" i="18"/>
  <c r="J24" i="18"/>
  <c r="I24" i="18"/>
  <c r="H24" i="18"/>
  <c r="G24" i="18"/>
  <c r="F24" i="18"/>
  <c r="J23" i="18"/>
  <c r="I23" i="18"/>
  <c r="H23" i="18"/>
  <c r="G23" i="18"/>
  <c r="F23" i="18"/>
  <c r="J22" i="18"/>
  <c r="I22" i="18"/>
  <c r="H22" i="18"/>
  <c r="G22" i="18"/>
  <c r="F22" i="18"/>
  <c r="J21" i="18"/>
  <c r="I21" i="18"/>
  <c r="H21" i="18"/>
  <c r="G21" i="18"/>
  <c r="F21" i="18"/>
  <c r="J20" i="18"/>
  <c r="I20" i="18"/>
  <c r="H20" i="18"/>
  <c r="G20" i="18"/>
  <c r="F20" i="18"/>
  <c r="J19" i="18"/>
  <c r="I19" i="18"/>
  <c r="H19" i="18"/>
  <c r="G19" i="18"/>
  <c r="F19" i="18"/>
  <c r="J18" i="18"/>
  <c r="I18" i="18"/>
  <c r="H18" i="18"/>
  <c r="G18" i="18"/>
  <c r="F18" i="18"/>
  <c r="J17" i="18"/>
  <c r="I17" i="18"/>
  <c r="H17" i="18"/>
  <c r="G17" i="18"/>
  <c r="F17" i="18"/>
  <c r="J16" i="18"/>
  <c r="I16" i="18"/>
  <c r="H16" i="18"/>
  <c r="G16" i="18"/>
  <c r="F16" i="18"/>
  <c r="J15" i="18"/>
  <c r="I15" i="18"/>
  <c r="H15" i="18"/>
  <c r="G15" i="18"/>
  <c r="F15" i="18"/>
  <c r="J14" i="18"/>
  <c r="I14" i="18"/>
  <c r="H14" i="18"/>
  <c r="G14" i="18"/>
  <c r="F14" i="18"/>
  <c r="F50" i="18" l="1"/>
  <c r="H50" i="18"/>
  <c r="J50" i="18"/>
  <c r="E53" i="18"/>
  <c r="G50" i="18"/>
  <c r="J53" i="18" l="1"/>
  <c r="H53" i="18"/>
  <c r="F53" i="18"/>
  <c r="I53" i="18"/>
  <c r="G53" i="18"/>
  <c r="E52" i="17" l="1"/>
  <c r="I52" i="17" s="1"/>
  <c r="I51" i="17"/>
  <c r="H51" i="17"/>
  <c r="G51" i="17"/>
  <c r="F51" i="17"/>
  <c r="I50" i="17"/>
  <c r="H50" i="17"/>
  <c r="G50" i="17"/>
  <c r="F50" i="17"/>
  <c r="F52" i="17" s="1"/>
  <c r="H49" i="17"/>
  <c r="G49" i="17"/>
  <c r="F49" i="17"/>
  <c r="G48" i="17"/>
  <c r="F48" i="17"/>
  <c r="I47" i="17"/>
  <c r="H47" i="17"/>
  <c r="G47" i="17"/>
  <c r="F47" i="17"/>
  <c r="I46" i="17"/>
  <c r="H46" i="17"/>
  <c r="G46" i="17"/>
  <c r="F46" i="17"/>
  <c r="I45" i="17"/>
  <c r="H45" i="17"/>
  <c r="G45" i="17"/>
  <c r="F45" i="17"/>
  <c r="I44" i="17"/>
  <c r="H44" i="17"/>
  <c r="G44" i="17"/>
  <c r="F44" i="17"/>
  <c r="I43" i="17"/>
  <c r="H43" i="17"/>
  <c r="G43" i="17"/>
  <c r="F43" i="17"/>
  <c r="I42" i="17"/>
  <c r="H42" i="17"/>
  <c r="G42" i="17"/>
  <c r="F42" i="17"/>
  <c r="I41" i="17"/>
  <c r="H41" i="17"/>
  <c r="G41" i="17"/>
  <c r="F41" i="17"/>
  <c r="G40" i="17"/>
  <c r="F40" i="17"/>
  <c r="I39" i="17"/>
  <c r="H39" i="17"/>
  <c r="G39" i="17"/>
  <c r="F39" i="17"/>
  <c r="I38" i="17"/>
  <c r="H38" i="17"/>
  <c r="G38" i="17"/>
  <c r="F38" i="17"/>
  <c r="I37" i="17"/>
  <c r="H37" i="17"/>
  <c r="G37" i="17"/>
  <c r="F37" i="17"/>
  <c r="G36" i="17"/>
  <c r="F36" i="17"/>
  <c r="I35" i="17"/>
  <c r="H35" i="17"/>
  <c r="G35" i="17"/>
  <c r="F35" i="17"/>
  <c r="G34" i="17"/>
  <c r="F34" i="17"/>
  <c r="I33" i="17"/>
  <c r="H33" i="17"/>
  <c r="G33" i="17"/>
  <c r="F33" i="17"/>
  <c r="H32" i="17"/>
  <c r="G32" i="17"/>
  <c r="F32" i="17"/>
  <c r="I31" i="17"/>
  <c r="H31" i="17"/>
  <c r="G31" i="17"/>
  <c r="F31" i="17"/>
  <c r="I30" i="17"/>
  <c r="H30" i="17"/>
  <c r="G30" i="17"/>
  <c r="F30" i="17"/>
  <c r="I29" i="17"/>
  <c r="H29" i="17"/>
  <c r="G29" i="17"/>
  <c r="F29" i="17"/>
  <c r="G28" i="17"/>
  <c r="F28" i="17"/>
  <c r="I27" i="17"/>
  <c r="H27" i="17"/>
  <c r="G27" i="17"/>
  <c r="F27" i="17"/>
  <c r="H26" i="17"/>
  <c r="G26" i="17"/>
  <c r="F26" i="17"/>
  <c r="I25" i="17"/>
  <c r="H25" i="17"/>
  <c r="G25" i="17"/>
  <c r="F25" i="17"/>
  <c r="I24" i="17"/>
  <c r="H24" i="17"/>
  <c r="G24" i="17"/>
  <c r="F24" i="17"/>
  <c r="I23" i="17"/>
  <c r="H23" i="17"/>
  <c r="G23" i="17"/>
  <c r="F23" i="17"/>
  <c r="I22" i="17"/>
  <c r="H22" i="17"/>
  <c r="G22" i="17"/>
  <c r="F22" i="17"/>
  <c r="I21" i="17"/>
  <c r="H21" i="17"/>
  <c r="G21" i="17"/>
  <c r="F21" i="17"/>
  <c r="I20" i="17"/>
  <c r="H20" i="17"/>
  <c r="G20" i="17"/>
  <c r="F20" i="17"/>
  <c r="I19" i="17"/>
  <c r="H19" i="17"/>
  <c r="G19" i="17"/>
  <c r="F19" i="17"/>
  <c r="G18" i="17"/>
  <c r="F18" i="17"/>
  <c r="I17" i="17"/>
  <c r="H17" i="17"/>
  <c r="G17" i="17"/>
  <c r="F17" i="17"/>
  <c r="I16" i="17"/>
  <c r="H16" i="17"/>
  <c r="G16" i="17"/>
  <c r="F16" i="17"/>
  <c r="H15" i="17"/>
  <c r="G15" i="17"/>
  <c r="F15" i="17"/>
  <c r="I14" i="17"/>
  <c r="H14" i="17"/>
  <c r="G14" i="17"/>
  <c r="F14" i="17"/>
  <c r="H52" i="17" l="1"/>
  <c r="G52" i="17"/>
</calcChain>
</file>

<file path=xl/comments1.xml><?xml version="1.0" encoding="utf-8"?>
<comments xmlns="http://schemas.openxmlformats.org/spreadsheetml/2006/main">
  <authors>
    <author>pillarova_m</author>
  </authors>
  <commentList>
    <comment ref="L112" authorId="0">
      <text>
        <r>
          <rPr>
            <b/>
            <sz val="8"/>
            <color indexed="81"/>
            <rFont val="Tahoma"/>
            <charset val="238"/>
          </rPr>
          <t>pillarova_m:</t>
        </r>
        <r>
          <rPr>
            <sz val="8"/>
            <color indexed="81"/>
            <rFont val="Tahoma"/>
            <charset val="238"/>
          </rPr>
          <t xml:space="preserve">
</t>
        </r>
      </text>
    </comment>
    <comment ref="C157" authorId="0">
      <text>
        <r>
          <rPr>
            <b/>
            <sz val="8"/>
            <color indexed="81"/>
            <rFont val="Tahoma"/>
            <charset val="238"/>
          </rPr>
          <t>pillarova_m: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<sst xmlns="http://schemas.openxmlformats.org/spreadsheetml/2006/main" count="660" uniqueCount="295">
  <si>
    <t xml:space="preserve"> </t>
  </si>
  <si>
    <t>Plnenie rozpočtu výdavkov základného fondu garančného poistenia podľa jednotlivých pobočiek Sociálnej poisťovne v mesiacoch</t>
  </si>
  <si>
    <t xml:space="preserve"> január až október 2013 a porovnanie s rovnakým obdobím roka 2012</t>
  </si>
  <si>
    <t>v tis. Eur</t>
  </si>
  <si>
    <t>Pobočka</t>
  </si>
  <si>
    <t>Dávka garančného poistenia</t>
  </si>
  <si>
    <t>Schválený rozpočet na rok 2013</t>
  </si>
  <si>
    <t>Časový rozpis rozpočtu na január až október 2013</t>
  </si>
  <si>
    <t>Skutočnosť január až október</t>
  </si>
  <si>
    <t>Rozdiel</t>
  </si>
  <si>
    <t xml:space="preserve">% plnenia </t>
  </si>
  <si>
    <t>stĺ. 4-2</t>
  </si>
  <si>
    <t xml:space="preserve"> stĺ. 4-3</t>
  </si>
  <si>
    <t xml:space="preserve"> stĺ. 4/1</t>
  </si>
  <si>
    <t>stĺ. 4/2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</si>
  <si>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</si>
  <si>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</si>
  <si>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</si>
  <si>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</si>
  <si>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</si>
  <si>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</si>
  <si>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</si>
  <si>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</si>
  <si>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</si>
  <si>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</si>
  <si>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</si>
  <si>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</si>
  <si>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</si>
  <si>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</si>
  <si>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</si>
  <si>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</si>
  <si>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</si>
  <si>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</si>
  <si>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</si>
  <si>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</si>
  <si>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</si>
  <si>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</si>
  <si>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</si>
  <si>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</si>
  <si>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</si>
  <si>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</si>
  <si>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</si>
  <si>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 xml:space="preserve">Humenné 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</si>
  <si>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</si>
  <si>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</si>
  <si>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</si>
  <si>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</si>
  <si>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</si>
  <si>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</si>
  <si>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</si>
  <si>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</si>
  <si>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</si>
  <si>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</si>
  <si>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Úhrada príspevkov na SDS</t>
  </si>
  <si>
    <t>Celkom výdavky ZFGP</t>
  </si>
  <si>
    <t>.</t>
  </si>
  <si>
    <t xml:space="preserve">Plnenie rozpočtu výdavkov základného fondu poistenia  v nezamestnanosti  podľa jednotlivých  pobočiek  Sociálnej poisťovne v mesiacoch </t>
  </si>
  <si>
    <t>január až  október 2013  a porovnanie s rovnakým obdobím roka 2012</t>
  </si>
  <si>
    <t>Schválený rozpočet  na rok 2013</t>
  </si>
  <si>
    <t>Časový rozpis  rozpočtu na  január až október 2013</t>
  </si>
  <si>
    <t>% plnenia stĺ. 4/1</t>
  </si>
  <si>
    <t>% plnenia stĺ. 4/2</t>
  </si>
  <si>
    <t>Index stĺ. 4/3</t>
  </si>
  <si>
    <t xml:space="preserve"> stĺ. 4-2</t>
  </si>
  <si>
    <t>Humenné</t>
  </si>
  <si>
    <t>Zúčtovanie dávok § 112</t>
  </si>
  <si>
    <t>Refundácia dávky v nezamestnanosti EÚ</t>
  </si>
  <si>
    <t>Výdavky ZFPvN</t>
  </si>
  <si>
    <t xml:space="preserve">Plnenie rozpočtu výdavkov základného fondu úrazového poistenia  podľa jednotlivých  pobočiek  Sociálnej poisťovne v mesiacoch </t>
  </si>
  <si>
    <t>Časový rozpis  rozpočtu na  január až  október 2013</t>
  </si>
  <si>
    <t>Skutočnosť január až  október</t>
  </si>
  <si>
    <t>Ústredie renty</t>
  </si>
  <si>
    <t>Prevod do ZFSP</t>
  </si>
  <si>
    <t>Celkom výdavky ZFÚP</t>
  </si>
  <si>
    <t xml:space="preserve">Plnenie rozpočtu výdavkov základného fondu nemocenského poistenia  podľa jednotlivých  pobočiek  Sociálnej poisťovne v mesiacoch </t>
  </si>
  <si>
    <t>január až október  2013 a porovnanie s rovnakým obdobím roka 2012</t>
  </si>
  <si>
    <t>Celkom výdavky ZFNP</t>
  </si>
  <si>
    <t>Vyhodnotenie plnenia rozpisu rozpočtu bežných výdavkov (nákladov) správneho fondu Sociálnej poisťovne, pobočky za obdobie január až október 2013</t>
  </si>
  <si>
    <t>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</si>
  <si>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</si>
  <si>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</si>
  <si>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</si>
  <si>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</si>
  <si>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</si>
  <si>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</si>
  <si>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</si>
  <si>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</si>
  <si>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</si>
  <si>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</si>
  <si>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</si>
  <si>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</si>
  <si>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</si>
  <si>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</si>
  <si>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po úpravách</t>
  </si>
  <si>
    <t>za obdobie</t>
  </si>
  <si>
    <t>plnenia</t>
  </si>
  <si>
    <t>oddiel/skupina/</t>
  </si>
  <si>
    <t>kategória</t>
  </si>
  <si>
    <t>ložka</t>
  </si>
  <si>
    <t>na rok 2013</t>
  </si>
  <si>
    <t>k 31. októbru</t>
  </si>
  <si>
    <t>január až</t>
  </si>
  <si>
    <t>(3 : 2)</t>
  </si>
  <si>
    <t>trieda/podtrieda</t>
  </si>
  <si>
    <t>2013</t>
  </si>
  <si>
    <t xml:space="preserve"> október 2013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</si>
  <si>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</si>
  <si>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</si>
  <si>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</si>
  <si>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</si>
  <si>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</si>
  <si>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</si>
  <si>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</si>
  <si>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</si>
  <si>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</si>
  <si>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</si>
  <si>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</si>
  <si>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</si>
  <si>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</si>
  <si>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</si>
  <si>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</si>
  <si>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</si>
  <si>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</si>
  <si>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</si>
  <si>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</si>
  <si>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</si>
  <si>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</si>
  <si>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</si>
  <si>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</si>
  <si>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</si>
  <si>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</si>
  <si>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</si>
  <si>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</si>
  <si>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</si>
  <si>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</si>
  <si>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</si>
  <si>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</si>
  <si>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</si>
  <si>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</si>
  <si>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</si>
  <si>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</si>
  <si>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</si>
  <si>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</si>
  <si>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</si>
  <si>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</si>
  <si>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</si>
  <si>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</si>
  <si>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</si>
  <si>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</si>
  <si>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</si>
  <si>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</si>
  <si>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</si>
  <si>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</si>
  <si>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</si>
  <si>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</si>
  <si>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</si>
  <si>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</si>
  <si>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</si>
  <si>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</si>
  <si>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</si>
  <si>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</si>
  <si>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</si>
  <si>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</si>
  <si>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</si>
  <si>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</si>
  <si>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</si>
  <si>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</si>
  <si>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</si>
  <si>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</si>
  <si>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</si>
  <si>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</si>
  <si>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</si>
  <si>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</si>
  <si>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</si>
  <si>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</si>
  <si>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</si>
  <si>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</si>
  <si>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</si>
  <si>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</si>
  <si>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</si>
  <si>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</si>
  <si>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</si>
  <si>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</si>
  <si>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</si>
  <si>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</si>
  <si>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</si>
  <si>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</si>
  <si>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</si>
  <si>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</si>
  <si>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</si>
  <si>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</si>
  <si>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</si>
  <si>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</si>
  <si>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</si>
  <si>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</si>
  <si>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</si>
  <si>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</si>
  <si>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</si>
  <si>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</si>
  <si>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</si>
  <si>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</si>
  <si>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</si>
  <si>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</si>
  <si>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</si>
  <si>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</si>
  <si>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</si>
  <si>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</si>
  <si>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</si>
  <si>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</si>
  <si>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</si>
  <si>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</si>
  <si>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</si>
  <si>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</si>
  <si>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</si>
  <si>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</si>
  <si>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</si>
  <si>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</si>
  <si>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</si>
  <si>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</si>
  <si>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</si>
  <si>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</si>
  <si>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</si>
  <si>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</si>
  <si>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</si>
  <si>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</si>
  <si>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</si>
  <si>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</si>
  <si>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</si>
  <si>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</si>
  <si>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Správneho fondu podľa jednotlivých pobočiek</t>
  </si>
  <si>
    <t>Sociálnej poisťovne za  obdobie január až október 2013</t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</si>
  <si>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</si>
  <si>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</si>
  <si>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</si>
  <si>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</si>
  <si>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</si>
  <si>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>6. Sociálne náklady (527+528 - 642)             13. Kapitálové výdavky (700)</t>
  </si>
  <si>
    <t>7. Dane a poplatky (53)                         14. Správny fond spolu (600 + 700)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</si>
  <si>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</si>
  <si>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</si>
  <si>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</si>
  <si>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</si>
  <si>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</si>
  <si>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</si>
  <si>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</si>
  <si>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</si>
  <si>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</si>
  <si>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</si>
  <si>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</si>
  <si>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</si>
  <si>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</si>
  <si>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</si>
  <si>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 xml:space="preserve">   Bratislava</t>
  </si>
  <si>
    <t xml:space="preserve">   Rozpis rozpočtu 2013</t>
  </si>
  <si>
    <t xml:space="preserve">   Upravený RR</t>
  </si>
  <si>
    <t xml:space="preserve">   Skutočnosť </t>
  </si>
  <si>
    <t xml:space="preserve">   % Plnenia z URR 2013</t>
  </si>
  <si>
    <t xml:space="preserve">   Trnava</t>
  </si>
  <si>
    <t xml:space="preserve">   Skutočnosť</t>
  </si>
  <si>
    <t xml:space="preserve">    % Plnenia z URR 2013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</si>
  <si>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</si>
  <si>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</si>
  <si>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</si>
  <si>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</si>
  <si>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</si>
  <si>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</si>
  <si>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</si>
  <si>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</si>
  <si>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</si>
  <si>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</si>
  <si>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</si>
  <si>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</si>
  <si>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</si>
  <si>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</si>
  <si>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</si>
  <si>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</si>
  <si>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</si>
  <si>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</si>
  <si>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</si>
  <si>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</si>
  <si>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</si>
  <si>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</si>
  <si>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</si>
  <si>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</si>
  <si>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</si>
  <si>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</si>
  <si>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</si>
  <si>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</si>
  <si>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</si>
  <si>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</si>
  <si>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</si>
  <si>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</si>
  <si>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</si>
  <si>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</si>
  <si>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0"/>
        <rFont val="Arial"/>
        <family val="2"/>
        <charset val="238"/>
      </rPr>
      <t>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</si>
</sst>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#,##0.00_ ;[Red]\-#,##0.00;\-"/>
    <numFmt numFmtId="165" formatCode="&quot;$&quot;#,##0;[Red]\-&quot;$&quot;#,##0"/>
    <numFmt numFmtId="166" formatCode="m\o\n\th\ d\,\ \y\y\y\y"/>
    <numFmt numFmtId="167" formatCode="_-* #,##0.00\ [$€-1]_-;\-* #,##0.00\ [$€-1]_-;_-* &quot;-&quot;??\ [$€-1]_-"/>
    <numFmt numFmtId="168" formatCode=";;"/>
    <numFmt numFmtId="169" formatCode="#,##0.00;\-#,##0.00;&quot; &quot;"/>
    <numFmt numFmtId="170" formatCode="#,##0_ ;\-#,##0\ "/>
    <numFmt numFmtId="171" formatCode="#,##0.00_ ;\-#,##0.00\ "/>
  </numFmts>
  <fonts count="7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sz val="10"/>
      <name val="Arial"/>
    </font>
    <font>
      <b/>
      <sz val="12"/>
      <name val="Arial"/>
      <family val="2"/>
      <charset val="238"/>
    </font>
    <font>
      <b/>
      <sz val="12"/>
      <name val="Arial"/>
      <charset val="238"/>
    </font>
    <font>
      <sz val="10"/>
      <name val="Courier"/>
      <family val="1"/>
      <charset val="238"/>
    </font>
    <font>
      <b/>
      <sz val="11"/>
      <name val="Arial"/>
      <charset val="238"/>
    </font>
    <font>
      <b/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01">
    <xf numFmtId="0" fontId="0" fillId="0" borderId="0"/>
    <xf numFmtId="0" fontId="21" fillId="33" borderId="0"/>
    <xf numFmtId="0" fontId="22" fillId="33" borderId="0"/>
    <xf numFmtId="0" fontId="20" fillId="33" borderId="0"/>
    <xf numFmtId="0" fontId="22" fillId="33" borderId="0"/>
    <xf numFmtId="0" fontId="22" fillId="33" borderId="0"/>
    <xf numFmtId="0" fontId="23" fillId="34" borderId="0"/>
    <xf numFmtId="0" fontId="24" fillId="34" borderId="0"/>
    <xf numFmtId="0" fontId="25" fillId="33" borderId="0"/>
    <xf numFmtId="0" fontId="24" fillId="34" borderId="0"/>
    <xf numFmtId="0" fontId="24" fillId="34" borderId="0"/>
    <xf numFmtId="0" fontId="26" fillId="35" borderId="0"/>
    <xf numFmtId="0" fontId="27" fillId="35" borderId="0"/>
    <xf numFmtId="0" fontId="28" fillId="33" borderId="0"/>
    <xf numFmtId="0" fontId="27" fillId="35" borderId="0"/>
    <xf numFmtId="0" fontId="27" fillId="35" borderId="0"/>
    <xf numFmtId="0" fontId="29" fillId="36" borderId="0"/>
    <xf numFmtId="0" fontId="30" fillId="36" borderId="0"/>
    <xf numFmtId="0" fontId="31" fillId="33" borderId="0"/>
    <xf numFmtId="0" fontId="30" fillId="36" borderId="0"/>
    <xf numFmtId="0" fontId="30" fillId="36" borderId="0"/>
    <xf numFmtId="0" fontId="32" fillId="0" borderId="0"/>
    <xf numFmtId="0" fontId="33" fillId="0" borderId="0"/>
    <xf numFmtId="0" fontId="32" fillId="33" borderId="0"/>
    <xf numFmtId="0" fontId="33" fillId="0" borderId="0"/>
    <xf numFmtId="0" fontId="33" fillId="0" borderId="0"/>
    <xf numFmtId="0" fontId="34" fillId="0" borderId="0"/>
    <xf numFmtId="0" fontId="35" fillId="0" borderId="0"/>
    <xf numFmtId="0" fontId="34" fillId="33" borderId="0"/>
    <xf numFmtId="0" fontId="35" fillId="0" borderId="0"/>
    <xf numFmtId="0" fontId="35" fillId="0" borderId="0"/>
    <xf numFmtId="0" fontId="36" fillId="0" borderId="0"/>
    <xf numFmtId="0" fontId="37" fillId="0" borderId="0"/>
    <xf numFmtId="0" fontId="36" fillId="33" borderId="0"/>
    <xf numFmtId="0" fontId="37" fillId="0" borderId="0"/>
    <xf numFmtId="0" fontId="37" fillId="0" borderId="0"/>
    <xf numFmtId="4" fontId="21" fillId="37" borderId="0"/>
    <xf numFmtId="0" fontId="22" fillId="37" borderId="0"/>
    <xf numFmtId="164" fontId="21" fillId="37" borderId="10"/>
    <xf numFmtId="0" fontId="22" fillId="37" borderId="0"/>
    <xf numFmtId="0" fontId="22" fillId="37" borderId="0"/>
    <xf numFmtId="0" fontId="28" fillId="38" borderId="0"/>
    <xf numFmtId="0" fontId="22" fillId="38" borderId="0"/>
    <xf numFmtId="0" fontId="28" fillId="37" borderId="0"/>
    <xf numFmtId="0" fontId="22" fillId="38" borderId="0"/>
    <xf numFmtId="0" fontId="22" fillId="38" borderId="0"/>
    <xf numFmtId="0" fontId="21" fillId="33" borderId="0"/>
    <xf numFmtId="0" fontId="22" fillId="33" borderId="0"/>
    <xf numFmtId="0" fontId="20" fillId="33" borderId="0"/>
    <xf numFmtId="0" fontId="22" fillId="33" borderId="0"/>
    <xf numFmtId="0" fontId="22" fillId="33" borderId="0"/>
    <xf numFmtId="0" fontId="23" fillId="34" borderId="0"/>
    <xf numFmtId="0" fontId="24" fillId="34" borderId="0"/>
    <xf numFmtId="0" fontId="25" fillId="33" borderId="0"/>
    <xf numFmtId="0" fontId="24" fillId="34" borderId="0"/>
    <xf numFmtId="0" fontId="24" fillId="34" borderId="0"/>
    <xf numFmtId="0" fontId="26" fillId="35" borderId="0"/>
    <xf numFmtId="0" fontId="27" fillId="35" borderId="0"/>
    <xf numFmtId="0" fontId="28" fillId="33" borderId="0"/>
    <xf numFmtId="0" fontId="27" fillId="35" borderId="0"/>
    <xf numFmtId="0" fontId="27" fillId="35" borderId="0"/>
    <xf numFmtId="0" fontId="29" fillId="36" borderId="0"/>
    <xf numFmtId="0" fontId="30" fillId="36" borderId="0"/>
    <xf numFmtId="0" fontId="21" fillId="33" borderId="0"/>
    <xf numFmtId="0" fontId="30" fillId="36" borderId="0"/>
    <xf numFmtId="0" fontId="30" fillId="36" borderId="0"/>
    <xf numFmtId="0" fontId="32" fillId="0" borderId="0"/>
    <xf numFmtId="0" fontId="33" fillId="0" borderId="0"/>
    <xf numFmtId="0" fontId="32" fillId="33" borderId="0"/>
    <xf numFmtId="0" fontId="33" fillId="0" borderId="0"/>
    <xf numFmtId="0" fontId="33" fillId="0" borderId="0"/>
    <xf numFmtId="0" fontId="34" fillId="0" borderId="0"/>
    <xf numFmtId="0" fontId="35" fillId="0" borderId="0"/>
    <xf numFmtId="0" fontId="34" fillId="33" borderId="0"/>
    <xf numFmtId="0" fontId="35" fillId="0" borderId="0"/>
    <xf numFmtId="0" fontId="35" fillId="0" borderId="0"/>
    <xf numFmtId="0" fontId="36" fillId="0" borderId="0"/>
    <xf numFmtId="0" fontId="37" fillId="0" borderId="0"/>
    <xf numFmtId="0" fontId="36" fillId="33" borderId="0"/>
    <xf numFmtId="0" fontId="37" fillId="0" borderId="0"/>
    <xf numFmtId="0" fontId="3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" fontId="38" fillId="0" borderId="0"/>
    <xf numFmtId="3" fontId="37" fillId="0" borderId="0"/>
    <xf numFmtId="38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39" fillId="0" borderId="0">
      <protection locked="0"/>
    </xf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8" fontId="39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2" fontId="41" fillId="0" borderId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7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49" fontId="42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9" fillId="0" borderId="11">
      <protection locked="0"/>
    </xf>
    <xf numFmtId="0" fontId="43" fillId="0" borderId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44" fillId="0" borderId="0"/>
    <xf numFmtId="43" fontId="1" fillId="0" borderId="0" applyFont="0" applyFill="0" applyBorder="0" applyAlignment="0" applyProtection="0"/>
    <xf numFmtId="0" fontId="20" fillId="0" borderId="0"/>
    <xf numFmtId="0" fontId="45" fillId="0" borderId="0"/>
    <xf numFmtId="44" fontId="1" fillId="0" borderId="0" applyFont="0" applyFill="0" applyBorder="0" applyAlignment="0" applyProtection="0"/>
    <xf numFmtId="0" fontId="1" fillId="0" borderId="0"/>
    <xf numFmtId="0" fontId="45" fillId="0" borderId="0"/>
    <xf numFmtId="0" fontId="18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18" fillId="0" borderId="0"/>
    <xf numFmtId="0" fontId="20" fillId="0" borderId="0"/>
    <xf numFmtId="0" fontId="18" fillId="0" borderId="0"/>
    <xf numFmtId="4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67" fillId="0" borderId="0"/>
  </cellStyleXfs>
  <cellXfs count="244">
    <xf numFmtId="0" fontId="0" fillId="0" borderId="0" xfId="0"/>
    <xf numFmtId="0" fontId="51" fillId="0" borderId="0" xfId="190" applyFont="1"/>
    <xf numFmtId="0" fontId="19" fillId="0" borderId="0" xfId="190" applyFont="1" applyAlignment="1">
      <alignment horizontal="right"/>
    </xf>
    <xf numFmtId="0" fontId="19" fillId="0" borderId="0" xfId="190" applyFont="1" applyBorder="1" applyAlignment="1">
      <alignment horizontal="right"/>
    </xf>
    <xf numFmtId="0" fontId="19" fillId="0" borderId="0" xfId="190" applyFont="1"/>
    <xf numFmtId="0" fontId="51" fillId="0" borderId="0" xfId="190" applyFont="1" applyBorder="1"/>
    <xf numFmtId="0" fontId="19" fillId="0" borderId="0" xfId="190" applyFont="1" applyBorder="1"/>
    <xf numFmtId="0" fontId="19" fillId="0" borderId="0" xfId="190" applyFont="1" applyBorder="1" applyAlignment="1">
      <alignment wrapText="1"/>
    </xf>
    <xf numFmtId="0" fontId="19" fillId="0" borderId="0" xfId="191" applyFont="1" applyBorder="1" applyAlignment="1">
      <alignment horizontal="center" wrapText="1"/>
    </xf>
    <xf numFmtId="0" fontId="19" fillId="0" borderId="15" xfId="190" applyFont="1" applyBorder="1" applyAlignment="1">
      <alignment horizontal="center" wrapText="1"/>
    </xf>
    <xf numFmtId="0" fontId="19" fillId="0" borderId="20" xfId="190" applyFont="1" applyBorder="1" applyAlignment="1">
      <alignment horizontal="center"/>
    </xf>
    <xf numFmtId="0" fontId="19" fillId="0" borderId="0" xfId="190" applyFont="1" applyBorder="1" applyAlignment="1">
      <alignment horizontal="center"/>
    </xf>
    <xf numFmtId="0" fontId="19" fillId="0" borderId="16" xfId="190" applyFont="1" applyBorder="1"/>
    <xf numFmtId="3" fontId="19" fillId="0" borderId="23" xfId="190" applyNumberFormat="1" applyFont="1" applyBorder="1"/>
    <xf numFmtId="3" fontId="19" fillId="0" borderId="23" xfId="192" applyNumberFormat="1" applyFont="1" applyBorder="1"/>
    <xf numFmtId="4" fontId="19" fillId="0" borderId="23" xfId="192" applyNumberFormat="1" applyFont="1" applyBorder="1"/>
    <xf numFmtId="4" fontId="19" fillId="0" borderId="22" xfId="192" applyNumberFormat="1" applyFont="1" applyBorder="1"/>
    <xf numFmtId="4" fontId="19" fillId="0" borderId="0" xfId="192" applyNumberFormat="1" applyFont="1" applyBorder="1"/>
    <xf numFmtId="4" fontId="19" fillId="0" borderId="16" xfId="192" applyNumberFormat="1" applyFont="1" applyBorder="1"/>
    <xf numFmtId="0" fontId="19" fillId="0" borderId="15" xfId="190" applyFont="1" applyBorder="1"/>
    <xf numFmtId="3" fontId="19" fillId="0" borderId="12" xfId="190" applyNumberFormat="1" applyFont="1" applyBorder="1"/>
    <xf numFmtId="3" fontId="19" fillId="0" borderId="15" xfId="192" applyNumberFormat="1" applyFont="1" applyBorder="1"/>
    <xf numFmtId="4" fontId="19" fillId="0" borderId="15" xfId="192" applyNumberFormat="1" applyFont="1" applyBorder="1"/>
    <xf numFmtId="3" fontId="19" fillId="0" borderId="15" xfId="190" applyNumberFormat="1" applyFont="1" applyBorder="1"/>
    <xf numFmtId="4" fontId="19" fillId="0" borderId="12" xfId="192" applyNumberFormat="1" applyFont="1" applyBorder="1"/>
    <xf numFmtId="3" fontId="19" fillId="0" borderId="0" xfId="190" applyNumberFormat="1" applyFont="1"/>
    <xf numFmtId="4" fontId="19" fillId="0" borderId="16" xfId="192" applyNumberFormat="1" applyFont="1" applyBorder="1" applyAlignment="1">
      <alignment horizontal="center"/>
    </xf>
    <xf numFmtId="4" fontId="19" fillId="0" borderId="0" xfId="193" applyFont="1" applyAlignment="1"/>
    <xf numFmtId="4" fontId="19" fillId="0" borderId="0" xfId="193" applyFont="1" applyAlignment="1">
      <alignment horizontal="left"/>
    </xf>
    <xf numFmtId="4" fontId="19" fillId="0" borderId="0" xfId="193" applyFont="1" applyFill="1" applyAlignment="1">
      <alignment horizontal="left"/>
    </xf>
    <xf numFmtId="4" fontId="19" fillId="0" borderId="0" xfId="193" applyFont="1"/>
    <xf numFmtId="0" fontId="19" fillId="0" borderId="0" xfId="118" applyFont="1"/>
    <xf numFmtId="4" fontId="51" fillId="0" borderId="0" xfId="193" applyFont="1" applyBorder="1" applyAlignment="1">
      <alignment horizontal="left"/>
    </xf>
    <xf numFmtId="4" fontId="51" fillId="0" borderId="0" xfId="193" applyFont="1" applyBorder="1"/>
    <xf numFmtId="4" fontId="19" fillId="0" borderId="0" xfId="193" applyFont="1" applyFill="1" applyAlignment="1">
      <alignment horizontal="center"/>
    </xf>
    <xf numFmtId="4" fontId="19" fillId="0" borderId="0" xfId="193" applyFont="1" applyAlignment="1">
      <alignment horizontal="center"/>
    </xf>
    <xf numFmtId="4" fontId="19" fillId="0" borderId="0" xfId="193" applyFont="1" applyBorder="1" applyAlignment="1">
      <alignment horizontal="right"/>
    </xf>
    <xf numFmtId="0" fontId="19" fillId="0" borderId="19" xfId="193" quotePrefix="1" applyNumberFormat="1" applyFont="1" applyBorder="1" applyAlignment="1">
      <alignment horizontal="center" wrapText="1"/>
    </xf>
    <xf numFmtId="4" fontId="19" fillId="0" borderId="15" xfId="193" applyFont="1" applyBorder="1" applyAlignment="1">
      <alignment horizontal="center"/>
    </xf>
    <xf numFmtId="3" fontId="19" fillId="0" borderId="15" xfId="193" applyNumberFormat="1" applyFont="1" applyBorder="1" applyAlignment="1">
      <alignment horizontal="center"/>
    </xf>
    <xf numFmtId="3" fontId="19" fillId="0" borderId="15" xfId="193" applyNumberFormat="1" applyFont="1" applyFill="1" applyBorder="1" applyAlignment="1">
      <alignment horizontal="center"/>
    </xf>
    <xf numFmtId="0" fontId="19" fillId="0" borderId="15" xfId="194" applyFont="1" applyBorder="1" applyAlignment="1">
      <alignment horizontal="center"/>
    </xf>
    <xf numFmtId="0" fontId="19" fillId="0" borderId="15" xfId="118" applyFont="1" applyBorder="1" applyAlignment="1">
      <alignment horizontal="center"/>
    </xf>
    <xf numFmtId="4" fontId="19" fillId="0" borderId="16" xfId="193" applyFont="1" applyBorder="1" applyAlignment="1">
      <alignment horizontal="left"/>
    </xf>
    <xf numFmtId="3" fontId="19" fillId="0" borderId="16" xfId="195" applyNumberFormat="1" applyFont="1" applyBorder="1"/>
    <xf numFmtId="3" fontId="19" fillId="0" borderId="0" xfId="196" applyNumberFormat="1" applyFont="1"/>
    <xf numFmtId="3" fontId="19" fillId="0" borderId="0" xfId="118" applyNumberFormat="1" applyFont="1"/>
    <xf numFmtId="3" fontId="19" fillId="0" borderId="16" xfId="193" applyNumberFormat="1" applyFont="1" applyBorder="1" applyAlignment="1">
      <alignment horizontal="right"/>
    </xf>
    <xf numFmtId="4" fontId="19" fillId="0" borderId="15" xfId="193" applyFont="1" applyBorder="1" applyAlignment="1">
      <alignment horizontal="left"/>
    </xf>
    <xf numFmtId="3" fontId="19" fillId="0" borderId="15" xfId="195" applyNumberFormat="1" applyFont="1" applyBorder="1"/>
    <xf numFmtId="4" fontId="19" fillId="0" borderId="19" xfId="193" applyFont="1" applyBorder="1" applyAlignment="1">
      <alignment horizontal="left" wrapText="1"/>
    </xf>
    <xf numFmtId="3" fontId="19" fillId="0" borderId="19" xfId="195" applyNumberFormat="1" applyFont="1" applyBorder="1"/>
    <xf numFmtId="3" fontId="19" fillId="0" borderId="19" xfId="193" applyNumberFormat="1" applyFont="1" applyBorder="1"/>
    <xf numFmtId="4" fontId="51" fillId="0" borderId="15" xfId="192" applyNumberFormat="1" applyFont="1" applyBorder="1" applyAlignment="1">
      <alignment horizontal="center"/>
    </xf>
    <xf numFmtId="4" fontId="19" fillId="0" borderId="19" xfId="193" applyFont="1" applyBorder="1"/>
    <xf numFmtId="3" fontId="19" fillId="0" borderId="15" xfId="118" applyNumberFormat="1" applyFont="1" applyBorder="1"/>
    <xf numFmtId="0" fontId="19" fillId="0" borderId="15" xfId="190" applyFont="1" applyBorder="1" applyAlignment="1">
      <alignment horizontal="center"/>
    </xf>
    <xf numFmtId="4" fontId="19" fillId="0" borderId="0" xfId="193" applyFont="1" applyFill="1"/>
    <xf numFmtId="4" fontId="19" fillId="0" borderId="0" xfId="193" applyFont="1" applyAlignment="1">
      <alignment horizontal="right"/>
    </xf>
    <xf numFmtId="0" fontId="19" fillId="0" borderId="0" xfId="197" applyFont="1"/>
    <xf numFmtId="4" fontId="19" fillId="0" borderId="0" xfId="193" applyFont="1" applyFill="1" applyAlignment="1"/>
    <xf numFmtId="0" fontId="19" fillId="0" borderId="15" xfId="197" applyFont="1" applyBorder="1" applyAlignment="1">
      <alignment horizontal="center"/>
    </xf>
    <xf numFmtId="3" fontId="19" fillId="0" borderId="0" xfId="197" applyNumberFormat="1" applyFont="1"/>
    <xf numFmtId="0" fontId="19" fillId="0" borderId="0" xfId="194" applyFont="1"/>
    <xf numFmtId="0" fontId="19" fillId="0" borderId="0" xfId="194" applyFont="1" applyFill="1"/>
    <xf numFmtId="0" fontId="19" fillId="0" borderId="0" xfId="189" applyFont="1"/>
    <xf numFmtId="1" fontId="19" fillId="0" borderId="19" xfId="193" quotePrefix="1" applyNumberFormat="1" applyFont="1" applyBorder="1" applyAlignment="1">
      <alignment horizontal="center" wrapText="1"/>
    </xf>
    <xf numFmtId="0" fontId="19" fillId="0" borderId="15" xfId="189" applyFont="1" applyBorder="1" applyAlignment="1">
      <alignment horizontal="center"/>
    </xf>
    <xf numFmtId="3" fontId="19" fillId="0" borderId="0" xfId="189" applyNumberFormat="1" applyFont="1"/>
    <xf numFmtId="4" fontId="19" fillId="0" borderId="19" xfId="193" applyFont="1" applyBorder="1" applyAlignment="1">
      <alignment wrapText="1"/>
    </xf>
    <xf numFmtId="0" fontId="19" fillId="0" borderId="22" xfId="191" applyFont="1" applyBorder="1" applyAlignment="1">
      <alignment horizontal="center" wrapText="1"/>
    </xf>
    <xf numFmtId="0" fontId="19" fillId="0" borderId="16" xfId="191" applyFont="1" applyBorder="1" applyAlignment="1">
      <alignment horizontal="center" wrapText="1"/>
    </xf>
    <xf numFmtId="0" fontId="19" fillId="0" borderId="19" xfId="191" applyFont="1" applyBorder="1" applyAlignment="1">
      <alignment horizontal="center" wrapText="1"/>
    </xf>
    <xf numFmtId="0" fontId="19" fillId="0" borderId="15" xfId="191" applyFont="1" applyBorder="1" applyAlignment="1">
      <alignment horizontal="center" wrapText="1"/>
    </xf>
    <xf numFmtId="4" fontId="19" fillId="0" borderId="0" xfId="193" applyFont="1" applyAlignment="1">
      <alignment horizontal="left"/>
    </xf>
    <xf numFmtId="4" fontId="19" fillId="0" borderId="22" xfId="193" applyFont="1" applyBorder="1" applyAlignment="1">
      <alignment horizontal="center"/>
    </xf>
    <xf numFmtId="4" fontId="19" fillId="0" borderId="16" xfId="193" applyFont="1" applyBorder="1" applyAlignment="1">
      <alignment horizontal="center"/>
    </xf>
    <xf numFmtId="4" fontId="19" fillId="0" borderId="19" xfId="193" applyFont="1" applyBorder="1" applyAlignment="1">
      <alignment horizontal="center"/>
    </xf>
    <xf numFmtId="4" fontId="19" fillId="0" borderId="22" xfId="193" applyFont="1" applyBorder="1" applyAlignment="1">
      <alignment horizontal="center" wrapText="1"/>
    </xf>
    <xf numFmtId="4" fontId="19" fillId="0" borderId="16" xfId="193" applyFont="1" applyBorder="1" applyAlignment="1">
      <alignment horizontal="center" wrapText="1"/>
    </xf>
    <xf numFmtId="4" fontId="19" fillId="0" borderId="19" xfId="193" applyFont="1" applyBorder="1" applyAlignment="1">
      <alignment horizontal="center" wrapText="1"/>
    </xf>
    <xf numFmtId="4" fontId="19" fillId="0" borderId="17" xfId="193" applyFont="1" applyBorder="1" applyAlignment="1">
      <alignment horizontal="center" wrapText="1"/>
    </xf>
    <xf numFmtId="4" fontId="19" fillId="0" borderId="18" xfId="193" applyFont="1" applyBorder="1" applyAlignment="1">
      <alignment horizontal="center" wrapText="1"/>
    </xf>
    <xf numFmtId="4" fontId="19" fillId="0" borderId="20" xfId="193" applyFont="1" applyBorder="1" applyAlignment="1">
      <alignment horizontal="center" wrapText="1"/>
    </xf>
    <xf numFmtId="4" fontId="19" fillId="0" borderId="21" xfId="193" applyFont="1" applyBorder="1" applyAlignment="1">
      <alignment horizontal="center" wrapText="1"/>
    </xf>
    <xf numFmtId="0" fontId="19" fillId="0" borderId="12" xfId="191" applyFont="1" applyBorder="1" applyAlignment="1">
      <alignment horizontal="center"/>
    </xf>
    <xf numFmtId="0" fontId="19" fillId="0" borderId="14" xfId="191" applyFont="1" applyBorder="1" applyAlignment="1">
      <alignment horizontal="center"/>
    </xf>
    <xf numFmtId="0" fontId="19" fillId="0" borderId="12" xfId="190" applyFont="1" applyBorder="1" applyAlignment="1">
      <alignment horizontal="center"/>
    </xf>
    <xf numFmtId="0" fontId="19" fillId="0" borderId="15" xfId="190" applyFont="1" applyBorder="1" applyAlignment="1">
      <alignment horizontal="center"/>
    </xf>
    <xf numFmtId="0" fontId="19" fillId="0" borderId="12" xfId="190" applyFont="1" applyBorder="1" applyAlignment="1">
      <alignment horizontal="center" wrapText="1"/>
    </xf>
    <xf numFmtId="0" fontId="19" fillId="0" borderId="13" xfId="190" applyFont="1" applyBorder="1" applyAlignment="1">
      <alignment horizontal="center" wrapText="1"/>
    </xf>
    <xf numFmtId="0" fontId="19" fillId="0" borderId="14" xfId="190" applyFont="1" applyBorder="1" applyAlignment="1">
      <alignment horizontal="center" wrapText="1"/>
    </xf>
    <xf numFmtId="0" fontId="19" fillId="0" borderId="16" xfId="190" applyFont="1" applyBorder="1" applyAlignment="1">
      <alignment horizontal="center" wrapText="1"/>
    </xf>
    <xf numFmtId="0" fontId="19" fillId="0" borderId="19" xfId="190" applyFont="1" applyBorder="1" applyAlignment="1">
      <alignment horizontal="center" wrapText="1"/>
    </xf>
    <xf numFmtId="0" fontId="19" fillId="0" borderId="17" xfId="190" applyFont="1" applyBorder="1" applyAlignment="1">
      <alignment horizontal="center" wrapText="1"/>
    </xf>
    <xf numFmtId="0" fontId="19" fillId="0" borderId="18" xfId="190" applyFont="1" applyBorder="1" applyAlignment="1">
      <alignment horizontal="center" wrapText="1"/>
    </xf>
    <xf numFmtId="0" fontId="19" fillId="0" borderId="20" xfId="190" applyFont="1" applyBorder="1" applyAlignment="1">
      <alignment horizontal="center" wrapText="1"/>
    </xf>
    <xf numFmtId="0" fontId="19" fillId="0" borderId="21" xfId="190" applyFont="1" applyBorder="1" applyAlignment="1">
      <alignment horizontal="center" wrapText="1"/>
    </xf>
    <xf numFmtId="0" fontId="19" fillId="0" borderId="19" xfId="191" applyFont="1" applyBorder="1" applyAlignment="1">
      <alignment horizontal="center"/>
    </xf>
    <xf numFmtId="0" fontId="19" fillId="0" borderId="20" xfId="191" applyFont="1" applyBorder="1" applyAlignment="1">
      <alignment horizontal="center" wrapText="1"/>
    </xf>
    <xf numFmtId="0" fontId="19" fillId="0" borderId="21" xfId="191" applyFont="1" applyBorder="1" applyAlignment="1">
      <alignment horizontal="center" wrapText="1"/>
    </xf>
    <xf numFmtId="0" fontId="18" fillId="0" borderId="0" xfId="198"/>
    <xf numFmtId="0" fontId="53" fillId="0" borderId="0" xfId="198" applyFont="1" applyAlignment="1">
      <alignment horizontal="right"/>
    </xf>
    <xf numFmtId="0" fontId="54" fillId="0" borderId="0" xfId="198" applyFont="1" applyAlignment="1">
      <alignment horizontal="centerContinuous"/>
    </xf>
    <xf numFmtId="0" fontId="55" fillId="0" borderId="0" xfId="198" applyFont="1" applyAlignment="1">
      <alignment horizontal="centerContinuous"/>
    </xf>
    <xf numFmtId="0" fontId="18" fillId="0" borderId="0" xfId="198" applyAlignment="1">
      <alignment horizontal="centerContinuous"/>
    </xf>
    <xf numFmtId="0" fontId="56" fillId="0" borderId="0" xfId="198" applyFont="1" applyAlignment="1">
      <alignment horizontal="centerContinuous"/>
    </xf>
    <xf numFmtId="0" fontId="57" fillId="0" borderId="0" xfId="198" applyFont="1"/>
    <xf numFmtId="0" fontId="57" fillId="0" borderId="0" xfId="198" applyFont="1" applyAlignment="1">
      <alignment horizontal="right"/>
    </xf>
    <xf numFmtId="0" fontId="58" fillId="0" borderId="0" xfId="198" applyFont="1" applyAlignment="1">
      <alignment horizontal="right"/>
    </xf>
    <xf numFmtId="0" fontId="59" fillId="0" borderId="24" xfId="198" applyFont="1" applyBorder="1" applyAlignment="1">
      <alignment horizontal="center"/>
    </xf>
    <xf numFmtId="0" fontId="60" fillId="0" borderId="25" xfId="198" applyFont="1" applyBorder="1" applyAlignment="1">
      <alignment horizontal="centerContinuous"/>
    </xf>
    <xf numFmtId="0" fontId="60" fillId="0" borderId="26" xfId="198" applyFont="1" applyBorder="1" applyAlignment="1">
      <alignment horizontal="centerContinuous"/>
    </xf>
    <xf numFmtId="0" fontId="60" fillId="0" borderId="27" xfId="198" applyFont="1" applyBorder="1" applyAlignment="1">
      <alignment horizontal="centerContinuous"/>
    </xf>
    <xf numFmtId="0" fontId="60" fillId="0" borderId="28" xfId="198" applyFont="1" applyBorder="1" applyAlignment="1">
      <alignment horizontal="center"/>
    </xf>
    <xf numFmtId="0" fontId="59" fillId="0" borderId="29" xfId="198" applyFont="1" applyBorder="1" applyAlignment="1">
      <alignment horizontal="center"/>
    </xf>
    <xf numFmtId="0" fontId="60" fillId="0" borderId="30" xfId="198" applyFont="1" applyBorder="1" applyAlignment="1">
      <alignment horizontal="center"/>
    </xf>
    <xf numFmtId="0" fontId="60" fillId="0" borderId="31" xfId="198" applyFont="1" applyBorder="1"/>
    <xf numFmtId="0" fontId="60" fillId="0" borderId="22" xfId="198" applyFont="1" applyBorder="1" applyAlignment="1">
      <alignment horizontal="center"/>
    </xf>
    <xf numFmtId="0" fontId="60" fillId="0" borderId="32" xfId="198" applyFont="1" applyBorder="1" applyAlignment="1"/>
    <xf numFmtId="0" fontId="60" fillId="0" borderId="32" xfId="198" applyFont="1" applyBorder="1"/>
    <xf numFmtId="0" fontId="60" fillId="0" borderId="32" xfId="198" applyFont="1" applyBorder="1" applyAlignment="1">
      <alignment horizontal="center"/>
    </xf>
    <xf numFmtId="0" fontId="18" fillId="0" borderId="33" xfId="198" applyBorder="1" applyAlignment="1">
      <alignment horizontal="center"/>
    </xf>
    <xf numFmtId="0" fontId="60" fillId="0" borderId="30" xfId="198" applyFont="1" applyBorder="1"/>
    <xf numFmtId="0" fontId="60" fillId="0" borderId="32" xfId="198" applyFont="1" applyBorder="1" applyAlignment="1">
      <alignment horizontal="left"/>
    </xf>
    <xf numFmtId="0" fontId="60" fillId="0" borderId="33" xfId="198" applyFont="1" applyBorder="1"/>
    <xf numFmtId="0" fontId="59" fillId="0" borderId="32" xfId="198" applyFont="1" applyBorder="1" applyAlignment="1">
      <alignment horizontal="center"/>
    </xf>
    <xf numFmtId="0" fontId="58" fillId="0" borderId="32" xfId="198" applyFont="1" applyBorder="1" applyAlignment="1">
      <alignment horizontal="center"/>
    </xf>
    <xf numFmtId="0" fontId="60" fillId="0" borderId="34" xfId="198" applyFont="1" applyBorder="1"/>
    <xf numFmtId="0" fontId="60" fillId="0" borderId="35" xfId="198" applyFont="1" applyBorder="1"/>
    <xf numFmtId="0" fontId="60" fillId="0" borderId="36" xfId="198" applyFont="1" applyBorder="1" applyAlignment="1">
      <alignment horizontal="left"/>
    </xf>
    <xf numFmtId="0" fontId="60" fillId="0" borderId="36" xfId="198" applyFont="1" applyBorder="1"/>
    <xf numFmtId="49" fontId="59" fillId="0" borderId="32" xfId="198" applyNumberFormat="1" applyFont="1" applyBorder="1" applyAlignment="1">
      <alignment horizontal="center"/>
    </xf>
    <xf numFmtId="49" fontId="59" fillId="0" borderId="36" xfId="198" applyNumberFormat="1" applyFont="1" applyBorder="1" applyAlignment="1">
      <alignment horizontal="center"/>
    </xf>
    <xf numFmtId="0" fontId="22" fillId="0" borderId="36" xfId="198" applyFont="1" applyBorder="1" applyAlignment="1">
      <alignment horizontal="center"/>
    </xf>
    <xf numFmtId="0" fontId="18" fillId="0" borderId="37" xfId="198" applyBorder="1" applyAlignment="1">
      <alignment horizontal="center"/>
    </xf>
    <xf numFmtId="0" fontId="61" fillId="0" borderId="38" xfId="198" applyFont="1" applyBorder="1" applyAlignment="1">
      <alignment horizontal="center"/>
    </xf>
    <xf numFmtId="0" fontId="61" fillId="0" borderId="39" xfId="198" applyFont="1" applyBorder="1" applyAlignment="1">
      <alignment horizontal="center"/>
    </xf>
    <xf numFmtId="0" fontId="61" fillId="0" borderId="40" xfId="198" applyFont="1" applyBorder="1" applyAlignment="1">
      <alignment horizontal="center"/>
    </xf>
    <xf numFmtId="0" fontId="62" fillId="0" borderId="33" xfId="199" applyFont="1" applyBorder="1" applyAlignment="1">
      <alignment horizontal="center"/>
    </xf>
    <xf numFmtId="49" fontId="54" fillId="0" borderId="30" xfId="199" applyNumberFormat="1" applyFont="1" applyBorder="1" applyAlignment="1">
      <alignment horizontal="center"/>
    </xf>
    <xf numFmtId="49" fontId="54" fillId="0" borderId="31" xfId="199" applyNumberFormat="1" applyFont="1" applyBorder="1" applyAlignment="1">
      <alignment horizontal="center"/>
    </xf>
    <xf numFmtId="49" fontId="54" fillId="0" borderId="31" xfId="199" applyNumberFormat="1" applyFont="1" applyBorder="1" applyAlignment="1">
      <alignment horizontal="center" vertical="top"/>
    </xf>
    <xf numFmtId="0" fontId="56" fillId="0" borderId="32" xfId="199" applyFont="1" applyBorder="1" applyAlignment="1">
      <alignment horizontal="center"/>
    </xf>
    <xf numFmtId="0" fontId="54" fillId="0" borderId="32" xfId="199" applyFont="1" applyBorder="1" applyAlignment="1">
      <alignment horizontal="left"/>
    </xf>
    <xf numFmtId="41" fontId="54" fillId="0" borderId="32" xfId="199" applyNumberFormat="1" applyFont="1" applyBorder="1" applyAlignment="1"/>
    <xf numFmtId="43" fontId="54" fillId="0" borderId="32" xfId="198" applyNumberFormat="1" applyFont="1" applyBorder="1" applyAlignment="1"/>
    <xf numFmtId="0" fontId="63" fillId="0" borderId="33" xfId="199" applyFont="1" applyBorder="1" applyAlignment="1">
      <alignment horizontal="center"/>
    </xf>
    <xf numFmtId="0" fontId="53" fillId="0" borderId="30" xfId="199" applyFont="1" applyBorder="1"/>
    <xf numFmtId="49" fontId="63" fillId="0" borderId="31" xfId="199" applyNumberFormat="1" applyFont="1" applyBorder="1" applyAlignment="1">
      <alignment horizontal="center"/>
    </xf>
    <xf numFmtId="49" fontId="63" fillId="0" borderId="32" xfId="199" applyNumberFormat="1" applyFont="1" applyBorder="1" applyAlignment="1">
      <alignment horizontal="left"/>
    </xf>
    <xf numFmtId="0" fontId="63" fillId="0" borderId="32" xfId="199" applyFont="1" applyBorder="1" applyAlignment="1"/>
    <xf numFmtId="41" fontId="63" fillId="0" borderId="32" xfId="198" applyNumberFormat="1" applyFont="1" applyBorder="1" applyAlignment="1"/>
    <xf numFmtId="43" fontId="63" fillId="0" borderId="32" xfId="198" applyNumberFormat="1" applyFont="1" applyBorder="1" applyAlignment="1"/>
    <xf numFmtId="0" fontId="64" fillId="0" borderId="33" xfId="199" applyFont="1" applyBorder="1" applyAlignment="1">
      <alignment horizontal="center"/>
    </xf>
    <xf numFmtId="49" fontId="64" fillId="0" borderId="31" xfId="199" applyNumberFormat="1" applyFont="1" applyBorder="1" applyAlignment="1">
      <alignment horizontal="center"/>
    </xf>
    <xf numFmtId="49" fontId="64" fillId="0" borderId="32" xfId="199" applyNumberFormat="1" applyFont="1" applyBorder="1" applyAlignment="1">
      <alignment horizontal="left"/>
    </xf>
    <xf numFmtId="0" fontId="64" fillId="0" borderId="32" xfId="199" applyFont="1" applyBorder="1" applyAlignment="1"/>
    <xf numFmtId="41" fontId="64" fillId="0" borderId="32" xfId="198" applyNumberFormat="1" applyFont="1" applyBorder="1" applyAlignment="1"/>
    <xf numFmtId="43" fontId="64" fillId="0" borderId="32" xfId="198" applyNumberFormat="1" applyFont="1" applyBorder="1" applyAlignment="1"/>
    <xf numFmtId="0" fontId="58" fillId="0" borderId="33" xfId="199" applyFont="1" applyBorder="1" applyAlignment="1">
      <alignment horizontal="center"/>
    </xf>
    <xf numFmtId="0" fontId="61" fillId="0" borderId="30" xfId="198" applyFont="1" applyBorder="1"/>
    <xf numFmtId="0" fontId="61" fillId="0" borderId="31" xfId="198" applyFont="1" applyBorder="1"/>
    <xf numFmtId="0" fontId="61" fillId="0" borderId="31" xfId="198" applyFont="1" applyBorder="1" applyAlignment="1">
      <alignment horizontal="center"/>
    </xf>
    <xf numFmtId="49" fontId="61" fillId="0" borderId="32" xfId="198" applyNumberFormat="1" applyFont="1" applyBorder="1" applyAlignment="1">
      <alignment horizontal="center"/>
    </xf>
    <xf numFmtId="49" fontId="61" fillId="0" borderId="32" xfId="198" applyNumberFormat="1" applyFont="1" applyBorder="1" applyAlignment="1"/>
    <xf numFmtId="41" fontId="61" fillId="0" borderId="32" xfId="198" applyNumberFormat="1" applyFont="1" applyBorder="1" applyAlignment="1"/>
    <xf numFmtId="43" fontId="58" fillId="0" borderId="32" xfId="198" applyNumberFormat="1" applyFont="1" applyBorder="1" applyAlignment="1"/>
    <xf numFmtId="0" fontId="61" fillId="0" borderId="30" xfId="199" applyFont="1" applyBorder="1"/>
    <xf numFmtId="49" fontId="41" fillId="0" borderId="31" xfId="199" applyNumberFormat="1" applyFont="1" applyBorder="1" applyAlignment="1">
      <alignment horizontal="center"/>
    </xf>
    <xf numFmtId="49" fontId="41" fillId="0" borderId="32" xfId="199" applyNumberFormat="1" applyFont="1" applyBorder="1" applyAlignment="1">
      <alignment horizontal="left"/>
    </xf>
    <xf numFmtId="0" fontId="41" fillId="0" borderId="32" xfId="199" applyFont="1" applyBorder="1" applyAlignment="1"/>
    <xf numFmtId="41" fontId="41" fillId="0" borderId="32" xfId="198" applyNumberFormat="1" applyFont="1" applyBorder="1" applyAlignment="1"/>
    <xf numFmtId="41" fontId="41" fillId="0" borderId="32" xfId="198" applyNumberFormat="1" applyFont="1" applyFill="1" applyBorder="1" applyAlignment="1"/>
    <xf numFmtId="49" fontId="41" fillId="0" borderId="31" xfId="199" applyNumberFormat="1" applyFont="1" applyFill="1" applyBorder="1" applyAlignment="1" applyProtection="1">
      <alignment horizontal="center"/>
      <protection locked="0"/>
    </xf>
    <xf numFmtId="49" fontId="41" fillId="0" borderId="32" xfId="199" applyNumberFormat="1" applyFont="1" applyBorder="1" applyAlignment="1">
      <alignment horizontal="center"/>
    </xf>
    <xf numFmtId="41" fontId="41" fillId="0" borderId="32" xfId="199" applyNumberFormat="1" applyFont="1" applyBorder="1" applyAlignment="1"/>
    <xf numFmtId="0" fontId="58" fillId="0" borderId="30" xfId="199" applyFont="1" applyBorder="1"/>
    <xf numFmtId="49" fontId="58" fillId="0" borderId="31" xfId="199" applyNumberFormat="1" applyFont="1" applyFill="1" applyBorder="1" applyAlignment="1" applyProtection="1">
      <alignment horizontal="center"/>
      <protection locked="0"/>
    </xf>
    <xf numFmtId="49" fontId="64" fillId="0" borderId="32" xfId="199" applyNumberFormat="1" applyFont="1" applyBorder="1" applyAlignment="1">
      <alignment horizontal="center"/>
    </xf>
    <xf numFmtId="41" fontId="64" fillId="0" borderId="32" xfId="199" applyNumberFormat="1" applyFont="1" applyBorder="1" applyAlignment="1"/>
    <xf numFmtId="49" fontId="58" fillId="0" borderId="0" xfId="199" applyNumberFormat="1" applyFont="1" applyFill="1" applyBorder="1" applyAlignment="1" applyProtection="1">
      <alignment horizontal="center"/>
      <protection locked="0"/>
    </xf>
    <xf numFmtId="1" fontId="18" fillId="0" borderId="16" xfId="198" applyNumberFormat="1" applyFont="1" applyFill="1" applyBorder="1" applyAlignment="1">
      <alignment horizontal="left" vertical="top" wrapText="1"/>
    </xf>
    <xf numFmtId="1" fontId="58" fillId="0" borderId="16" xfId="198" applyNumberFormat="1" applyFont="1" applyFill="1" applyBorder="1" applyAlignment="1">
      <alignment horizontal="center"/>
    </xf>
    <xf numFmtId="0" fontId="58" fillId="0" borderId="33" xfId="198" applyFont="1" applyBorder="1" applyAlignment="1"/>
    <xf numFmtId="41" fontId="58" fillId="0" borderId="32" xfId="199" applyNumberFormat="1" applyFont="1" applyBorder="1" applyAlignment="1"/>
    <xf numFmtId="49" fontId="65" fillId="0" borderId="0" xfId="199" applyNumberFormat="1" applyFont="1" applyBorder="1" applyAlignment="1">
      <alignment horizontal="center"/>
    </xf>
    <xf numFmtId="1" fontId="58" fillId="0" borderId="41" xfId="198" applyNumberFormat="1" applyFont="1" applyFill="1" applyBorder="1" applyAlignment="1">
      <alignment horizontal="center"/>
    </xf>
    <xf numFmtId="49" fontId="58" fillId="0" borderId="33" xfId="198" applyNumberFormat="1" applyFont="1" applyBorder="1" applyAlignment="1"/>
    <xf numFmtId="0" fontId="58" fillId="0" borderId="33" xfId="198" applyNumberFormat="1" applyFont="1" applyFill="1" applyBorder="1" applyAlignment="1">
      <alignment horizontal="left"/>
    </xf>
    <xf numFmtId="49" fontId="58" fillId="0" borderId="31" xfId="199" applyNumberFormat="1" applyFont="1" applyBorder="1" applyAlignment="1">
      <alignment horizontal="center"/>
    </xf>
    <xf numFmtId="49" fontId="58" fillId="0" borderId="32" xfId="199" applyNumberFormat="1" applyFont="1" applyBorder="1" applyAlignment="1">
      <alignment horizontal="center"/>
    </xf>
    <xf numFmtId="0" fontId="58" fillId="0" borderId="32" xfId="199" applyFont="1" applyBorder="1" applyAlignment="1"/>
    <xf numFmtId="41" fontId="58" fillId="0" borderId="32" xfId="198" applyNumberFormat="1" applyFont="1" applyBorder="1" applyAlignment="1"/>
    <xf numFmtId="49" fontId="58" fillId="0" borderId="32" xfId="198" applyNumberFormat="1" applyFont="1" applyBorder="1" applyAlignment="1"/>
    <xf numFmtId="49" fontId="58" fillId="0" borderId="0" xfId="199" applyNumberFormat="1" applyFont="1" applyBorder="1" applyAlignment="1">
      <alignment horizontal="center"/>
    </xf>
    <xf numFmtId="49" fontId="58" fillId="0" borderId="41" xfId="199" applyNumberFormat="1" applyFont="1" applyBorder="1" applyAlignment="1">
      <alignment horizontal="center"/>
    </xf>
    <xf numFmtId="0" fontId="58" fillId="0" borderId="32" xfId="198" applyFont="1" applyBorder="1" applyAlignment="1"/>
    <xf numFmtId="49" fontId="64" fillId="0" borderId="41" xfId="199" applyNumberFormat="1" applyFont="1" applyBorder="1" applyAlignment="1">
      <alignment horizontal="center"/>
    </xf>
    <xf numFmtId="43" fontId="61" fillId="0" borderId="32" xfId="198" applyNumberFormat="1" applyFont="1" applyBorder="1" applyAlignment="1"/>
    <xf numFmtId="49" fontId="64" fillId="0" borderId="0" xfId="199" applyNumberFormat="1" applyFont="1" applyBorder="1" applyAlignment="1">
      <alignment horizontal="center"/>
    </xf>
    <xf numFmtId="0" fontId="58" fillId="0" borderId="32" xfId="198" applyFont="1" applyFill="1" applyBorder="1" applyAlignment="1"/>
    <xf numFmtId="41" fontId="58" fillId="0" borderId="32" xfId="199" applyNumberFormat="1" applyFont="1" applyFill="1" applyBorder="1" applyAlignment="1"/>
    <xf numFmtId="41" fontId="63" fillId="0" borderId="32" xfId="199" applyNumberFormat="1" applyFont="1" applyBorder="1" applyAlignment="1"/>
    <xf numFmtId="0" fontId="18" fillId="0" borderId="42" xfId="198" applyBorder="1"/>
    <xf numFmtId="0" fontId="18" fillId="0" borderId="34" xfId="198" applyBorder="1" applyAlignment="1">
      <alignment wrapText="1"/>
    </xf>
    <xf numFmtId="0" fontId="18" fillId="0" borderId="35" xfId="198" applyBorder="1" applyAlignment="1">
      <alignment wrapText="1"/>
    </xf>
    <xf numFmtId="0" fontId="66" fillId="0" borderId="36" xfId="198" applyFont="1" applyBorder="1" applyAlignment="1">
      <alignment horizontal="left" wrapText="1"/>
    </xf>
    <xf numFmtId="0" fontId="66" fillId="0" borderId="36" xfId="198" applyFont="1" applyBorder="1" applyAlignment="1">
      <alignment wrapText="1"/>
    </xf>
    <xf numFmtId="41" fontId="18" fillId="0" borderId="36" xfId="198" applyNumberFormat="1" applyBorder="1" applyAlignment="1"/>
    <xf numFmtId="43" fontId="64" fillId="0" borderId="42" xfId="198" applyNumberFormat="1" applyFont="1" applyBorder="1" applyAlignment="1"/>
    <xf numFmtId="0" fontId="18" fillId="0" borderId="0" xfId="198" applyAlignment="1">
      <alignment wrapText="1"/>
    </xf>
    <xf numFmtId="41" fontId="18" fillId="0" borderId="0" xfId="198" applyNumberFormat="1"/>
    <xf numFmtId="0" fontId="67" fillId="0" borderId="0" xfId="200" applyFill="1"/>
    <xf numFmtId="0" fontId="68" fillId="0" borderId="0" xfId="197" applyFont="1" applyFill="1" applyBorder="1" applyAlignment="1">
      <alignment horizontal="centerContinuous"/>
    </xf>
    <xf numFmtId="0" fontId="69" fillId="0" borderId="0" xfId="197" applyFont="1" applyFill="1" applyBorder="1" applyAlignment="1">
      <alignment horizontal="centerContinuous"/>
    </xf>
    <xf numFmtId="0" fontId="52" fillId="0" borderId="0" xfId="197" applyFont="1" applyFill="1" applyBorder="1" applyAlignment="1">
      <alignment horizontal="centerContinuous"/>
    </xf>
    <xf numFmtId="0" fontId="52" fillId="0" borderId="0" xfId="197" applyFill="1" applyBorder="1" applyAlignment="1">
      <alignment horizontal="centerContinuous"/>
    </xf>
    <xf numFmtId="0" fontId="52" fillId="0" borderId="0" xfId="197" applyFill="1"/>
    <xf numFmtId="0" fontId="70" fillId="0" borderId="0" xfId="200" applyFont="1" applyFill="1" applyBorder="1"/>
    <xf numFmtId="0" fontId="67" fillId="0" borderId="0" xfId="200" applyFill="1" applyBorder="1"/>
    <xf numFmtId="0" fontId="52" fillId="0" borderId="0" xfId="200" applyFont="1" applyFill="1" applyBorder="1"/>
    <xf numFmtId="0" fontId="52" fillId="0" borderId="0" xfId="197" applyFill="1" applyBorder="1" applyAlignment="1">
      <alignment horizontal="right"/>
    </xf>
    <xf numFmtId="49" fontId="51" fillId="0" borderId="37" xfId="200" applyNumberFormat="1" applyFont="1" applyFill="1" applyBorder="1" applyAlignment="1">
      <alignment horizontal="left"/>
    </xf>
    <xf numFmtId="49" fontId="51" fillId="0" borderId="37" xfId="200" applyNumberFormat="1" applyFont="1" applyFill="1" applyBorder="1" applyAlignment="1">
      <alignment horizontal="center"/>
    </xf>
    <xf numFmtId="49" fontId="71" fillId="0" borderId="37" xfId="200" applyNumberFormat="1" applyFont="1" applyFill="1" applyBorder="1" applyAlignment="1">
      <alignment horizontal="center"/>
    </xf>
    <xf numFmtId="49" fontId="72" fillId="0" borderId="33" xfId="200" applyNumberFormat="1" applyFont="1" applyFill="1" applyBorder="1" applyAlignment="1">
      <alignment horizontal="left"/>
    </xf>
    <xf numFmtId="169" fontId="52" fillId="0" borderId="16" xfId="197" applyNumberFormat="1" applyFill="1" applyBorder="1"/>
    <xf numFmtId="169" fontId="20" fillId="0" borderId="33" xfId="200" applyNumberFormat="1" applyFont="1" applyFill="1" applyBorder="1"/>
    <xf numFmtId="49" fontId="67" fillId="0" borderId="33" xfId="200" applyNumberFormat="1" applyFill="1" applyBorder="1" applyAlignment="1">
      <alignment horizontal="left"/>
    </xf>
    <xf numFmtId="170" fontId="52" fillId="0" borderId="16" xfId="197" applyNumberFormat="1" applyFill="1" applyBorder="1"/>
    <xf numFmtId="170" fontId="20" fillId="0" borderId="33" xfId="200" applyNumberFormat="1" applyFont="1" applyFill="1" applyBorder="1"/>
    <xf numFmtId="49" fontId="67" fillId="0" borderId="33" xfId="200" applyNumberFormat="1" applyFont="1" applyFill="1" applyBorder="1" applyAlignment="1">
      <alignment horizontal="left"/>
    </xf>
    <xf numFmtId="49" fontId="20" fillId="0" borderId="33" xfId="200" applyNumberFormat="1" applyFont="1" applyFill="1" applyBorder="1" applyAlignment="1">
      <alignment horizontal="left"/>
    </xf>
    <xf numFmtId="170" fontId="72" fillId="0" borderId="33" xfId="200" applyNumberFormat="1" applyFont="1" applyFill="1" applyBorder="1"/>
    <xf numFmtId="49" fontId="20" fillId="0" borderId="29" xfId="200" applyNumberFormat="1" applyFont="1" applyFill="1" applyBorder="1" applyAlignment="1">
      <alignment horizontal="left"/>
    </xf>
    <xf numFmtId="171" fontId="20" fillId="0" borderId="16" xfId="197" applyNumberFormat="1" applyFont="1" applyFill="1" applyBorder="1"/>
    <xf numFmtId="171" fontId="20" fillId="0" borderId="33" xfId="200" applyNumberFormat="1" applyFont="1" applyFill="1" applyBorder="1"/>
    <xf numFmtId="169" fontId="20" fillId="0" borderId="43" xfId="200" applyNumberFormat="1" applyFont="1" applyFill="1" applyBorder="1"/>
    <xf numFmtId="171" fontId="20" fillId="0" borderId="29" xfId="200" applyNumberFormat="1" applyFont="1" applyFill="1" applyBorder="1"/>
    <xf numFmtId="171" fontId="20" fillId="0" borderId="43" xfId="200" applyNumberFormat="1" applyFont="1" applyFill="1" applyBorder="1"/>
    <xf numFmtId="49" fontId="20" fillId="0" borderId="42" xfId="200" applyNumberFormat="1" applyFont="1" applyFill="1" applyBorder="1" applyAlignment="1">
      <alignment horizontal="left"/>
    </xf>
    <xf numFmtId="171" fontId="20" fillId="0" borderId="42" xfId="200" applyNumberFormat="1" applyFont="1" applyFill="1" applyBorder="1"/>
    <xf numFmtId="0" fontId="52" fillId="0" borderId="0" xfId="197" applyFont="1" applyFill="1"/>
  </cellXfs>
  <cellStyles count="201">
    <cellStyle name="_Column1" xfId="1"/>
    <cellStyle name="_Column1_data" xfId="2"/>
    <cellStyle name="_Column1_QV1" xfId="3"/>
    <cellStyle name="_Column1_Sheet1" xfId="4"/>
    <cellStyle name="_Column1_Tabelle" xfId="5"/>
    <cellStyle name="_Column2" xfId="6"/>
    <cellStyle name="_Column2_data" xfId="7"/>
    <cellStyle name="_Column2_QV1" xfId="8"/>
    <cellStyle name="_Column2_Sheet1" xfId="9"/>
    <cellStyle name="_Column2_Tabelle" xfId="10"/>
    <cellStyle name="_Column3" xfId="11"/>
    <cellStyle name="_Column3_data" xfId="12"/>
    <cellStyle name="_Column3_QV1" xfId="13"/>
    <cellStyle name="_Column3_Sheet1" xfId="14"/>
    <cellStyle name="_Column3_Tabelle" xfId="15"/>
    <cellStyle name="_Column4" xfId="16"/>
    <cellStyle name="_Column4_data" xfId="17"/>
    <cellStyle name="_Column4_QV1" xfId="18"/>
    <cellStyle name="_Column4_Sheet1" xfId="19"/>
    <cellStyle name="_Column4_Tabelle" xfId="20"/>
    <cellStyle name="_Column5" xfId="21"/>
    <cellStyle name="_Column5_data" xfId="22"/>
    <cellStyle name="_Column5_QV1" xfId="23"/>
    <cellStyle name="_Column5_Sheet1" xfId="24"/>
    <cellStyle name="_Column5_Tabelle" xfId="25"/>
    <cellStyle name="_Column6" xfId="26"/>
    <cellStyle name="_Column6_data" xfId="27"/>
    <cellStyle name="_Column6_QV1" xfId="28"/>
    <cellStyle name="_Column6_Sheet1" xfId="29"/>
    <cellStyle name="_Column6_Tabelle" xfId="30"/>
    <cellStyle name="_Column7" xfId="31"/>
    <cellStyle name="_Column7_data" xfId="32"/>
    <cellStyle name="_Column7_QV1" xfId="33"/>
    <cellStyle name="_Column7_Sheet1" xfId="34"/>
    <cellStyle name="_Column7_Tabelle" xfId="35"/>
    <cellStyle name="_Data" xfId="36"/>
    <cellStyle name="_Data_data" xfId="37"/>
    <cellStyle name="_Data_QV1" xfId="38"/>
    <cellStyle name="_Data_Sheet1" xfId="39"/>
    <cellStyle name="_Data_Tabelle" xfId="40"/>
    <cellStyle name="_Header" xfId="41"/>
    <cellStyle name="_Header_data" xfId="42"/>
    <cellStyle name="_Header_QV1" xfId="43"/>
    <cellStyle name="_Header_Sheet1" xfId="44"/>
    <cellStyle name="_Header_Tabelle" xfId="45"/>
    <cellStyle name="_Row1" xfId="46"/>
    <cellStyle name="_Row1_data" xfId="47"/>
    <cellStyle name="_Row1_QV1" xfId="48"/>
    <cellStyle name="_Row1_Sheet1" xfId="49"/>
    <cellStyle name="_Row1_Tabelle" xfId="50"/>
    <cellStyle name="_Row2" xfId="51"/>
    <cellStyle name="_Row2_data" xfId="52"/>
    <cellStyle name="_Row2_QV1" xfId="53"/>
    <cellStyle name="_Row2_Sheet1" xfId="54"/>
    <cellStyle name="_Row2_Tabelle" xfId="55"/>
    <cellStyle name="_Row3" xfId="56"/>
    <cellStyle name="_Row3_data" xfId="57"/>
    <cellStyle name="_Row3_QV1" xfId="58"/>
    <cellStyle name="_Row3_Sheet1" xfId="59"/>
    <cellStyle name="_Row3_Tabelle" xfId="60"/>
    <cellStyle name="_Row4" xfId="61"/>
    <cellStyle name="_Row4_data" xfId="62"/>
    <cellStyle name="_Row4_QV1" xfId="63"/>
    <cellStyle name="_Row4_Sheet1" xfId="64"/>
    <cellStyle name="_Row4_Tabelle" xfId="65"/>
    <cellStyle name="_Row5" xfId="66"/>
    <cellStyle name="_Row5_data" xfId="67"/>
    <cellStyle name="_Row5_QV1" xfId="68"/>
    <cellStyle name="_Row5_Sheet1" xfId="69"/>
    <cellStyle name="_Row5_Tabelle" xfId="70"/>
    <cellStyle name="_Row6" xfId="71"/>
    <cellStyle name="_Row6_data" xfId="72"/>
    <cellStyle name="_Row6_QV1" xfId="73"/>
    <cellStyle name="_Row6_Sheet1" xfId="74"/>
    <cellStyle name="_Row6_Tabelle" xfId="75"/>
    <cellStyle name="_Row7" xfId="76"/>
    <cellStyle name="_Row7_data" xfId="77"/>
    <cellStyle name="_Row7_QV1" xfId="78"/>
    <cellStyle name="_Row7_Sheet1" xfId="79"/>
    <cellStyle name="_Row7_Tabelle" xfId="80"/>
    <cellStyle name="20 % - zvýraznenie1 2" xfId="81"/>
    <cellStyle name="20 % - zvýraznenie1 3" xfId="171"/>
    <cellStyle name="20 % - zvýraznenie2 2" xfId="82"/>
    <cellStyle name="20 % - zvýraznenie2 3" xfId="172"/>
    <cellStyle name="20 % - zvýraznenie3 2" xfId="83"/>
    <cellStyle name="20 % - zvýraznenie3 3" xfId="173"/>
    <cellStyle name="20 % - zvýraznenie4 2" xfId="84"/>
    <cellStyle name="20 % - zvýraznenie4 3" xfId="174"/>
    <cellStyle name="20 % - zvýraznenie5 2" xfId="85"/>
    <cellStyle name="20 % - zvýraznenie5 3" xfId="175"/>
    <cellStyle name="20 % - zvýraznenie6 2" xfId="86"/>
    <cellStyle name="20 % - zvýraznenie6 3" xfId="176"/>
    <cellStyle name="40 % - zvýraznenie1 2" xfId="87"/>
    <cellStyle name="40 % - zvýraznenie1 3" xfId="177"/>
    <cellStyle name="40 % - zvýraznenie2 2" xfId="88"/>
    <cellStyle name="40 % - zvýraznenie2 3" xfId="178"/>
    <cellStyle name="40 % - zvýraznenie3 2" xfId="89"/>
    <cellStyle name="40 % - zvýraznenie3 3" xfId="179"/>
    <cellStyle name="40 % - zvýraznenie4 2" xfId="90"/>
    <cellStyle name="40 % - zvýraznenie4 3" xfId="180"/>
    <cellStyle name="40 % - zvýraznenie5 2" xfId="91"/>
    <cellStyle name="40 % - zvýraznenie5 3" xfId="181"/>
    <cellStyle name="40 % - zvýraznenie6 2" xfId="92"/>
    <cellStyle name="40 % - zvýraznenie6 3" xfId="182"/>
    <cellStyle name="60 % - zvýraznenie1 2" xfId="93"/>
    <cellStyle name="60 % - zvýraznenie2 2" xfId="94"/>
    <cellStyle name="60 % - zvýraznenie3 2" xfId="95"/>
    <cellStyle name="60 % - zvýraznenie4 2" xfId="96"/>
    <cellStyle name="60 % - zvýraznenie5 2" xfId="97"/>
    <cellStyle name="60 % - zvýraznenie6 2" xfId="98"/>
    <cellStyle name="Akcia" xfId="99"/>
    <cellStyle name="Cena_Sk" xfId="100"/>
    <cellStyle name="Comma [0]" xfId="101"/>
    <cellStyle name="Currency [0]" xfId="102"/>
    <cellStyle name="Čiarka 2" xfId="152"/>
    <cellStyle name="Date" xfId="103"/>
    <cellStyle name="Dobrá 2" xfId="104"/>
    <cellStyle name="Euro" xfId="105"/>
    <cellStyle name="Fixed" xfId="106"/>
    <cellStyle name="Heading1" xfId="107"/>
    <cellStyle name="Heading2" xfId="108"/>
    <cellStyle name="Kontrolná bunka 2" xfId="109"/>
    <cellStyle name="Mena 2" xfId="110"/>
    <cellStyle name="Mena 2 2" xfId="155"/>
    <cellStyle name="Nadpis 1 2" xfId="111"/>
    <cellStyle name="Nadpis 2 2" xfId="112"/>
    <cellStyle name="Nadpis 3 2" xfId="113"/>
    <cellStyle name="Nadpis 4 2" xfId="114"/>
    <cellStyle name="Nazov" xfId="115"/>
    <cellStyle name="Neutrálna 2" xfId="116"/>
    <cellStyle name="Normal_Book1" xfId="117"/>
    <cellStyle name="Normálna" xfId="0" builtinId="0"/>
    <cellStyle name="Normálna 10" xfId="156"/>
    <cellStyle name="Normálna 11" xfId="157"/>
    <cellStyle name="Normálna 12" xfId="185"/>
    <cellStyle name="Normálna 13" xfId="186"/>
    <cellStyle name="Normálna 14" xfId="187"/>
    <cellStyle name="Normálna 15" xfId="188"/>
    <cellStyle name="Normálna 16" xfId="189"/>
    <cellStyle name="Normálna 17" xfId="197"/>
    <cellStyle name="Normálna 2" xfId="118"/>
    <cellStyle name="Normálna 2 2" xfId="119"/>
    <cellStyle name="Normálna 2 2 2" xfId="153"/>
    <cellStyle name="Normálna 2 3" xfId="120"/>
    <cellStyle name="Normálna 2_1 platný 15 febr Rozpis rozpočtu 2013 pobočky" xfId="158"/>
    <cellStyle name="Normálna 3" xfId="121"/>
    <cellStyle name="Normálna 3 2" xfId="183"/>
    <cellStyle name="Normálna 4" xfId="122"/>
    <cellStyle name="Normálna 4 2" xfId="159"/>
    <cellStyle name="Normálna 5" xfId="123"/>
    <cellStyle name="Normálna 5 2" xfId="160"/>
    <cellStyle name="Normálna 6" xfId="124"/>
    <cellStyle name="Normálna 6 2" xfId="161"/>
    <cellStyle name="Normálna 6 2 2" xfId="162"/>
    <cellStyle name="Normálna 6 3" xfId="163"/>
    <cellStyle name="Normálna 6 4" xfId="164"/>
    <cellStyle name="Normálna 7" xfId="125"/>
    <cellStyle name="Normálna 7 2" xfId="165"/>
    <cellStyle name="Normálna 8" xfId="151"/>
    <cellStyle name="Normálna 8 2" xfId="166"/>
    <cellStyle name="Normálna 9" xfId="154"/>
    <cellStyle name="Normálna 9 2" xfId="167"/>
    <cellStyle name="normálne 2" xfId="168"/>
    <cellStyle name="normálne 2 5" xfId="126"/>
    <cellStyle name="normálne 2 5 2" xfId="169"/>
    <cellStyle name="normálne 35" xfId="127"/>
    <cellStyle name="normálne_05,06,07" xfId="170"/>
    <cellStyle name="normálne_Garančné poistenie a poistenie v nezamestnanosti- výdavky r.2004-definitívna" xfId="193"/>
    <cellStyle name="normálne_Hárok1" xfId="200"/>
    <cellStyle name="normálne_mesačný a kvartálny rozpis rozpočtu na rok 2005" xfId="195"/>
    <cellStyle name="normálne_plnenie 2013" xfId="198"/>
    <cellStyle name="normálne_plnenie investície 2006" xfId="199"/>
    <cellStyle name="normálne_Prehľad o výdavkoch ZFGP I Q 2006" xfId="192"/>
    <cellStyle name="normálne_Prílohy do rozboru  - dávka v nezamestnanosti" xfId="194"/>
    <cellStyle name="normálne_Výdavky ZFNP 2007 - do správy" xfId="191"/>
    <cellStyle name="normálne_Vývojové rady výdavkov ZFPvN podľa pobočiek od roku 2005 - účtovníctvo" xfId="196"/>
    <cellStyle name="normálne_Zošit2" xfId="190"/>
    <cellStyle name="normální 2" xfId="128"/>
    <cellStyle name="normální_15.6.07 východ.+rozpočet 08-10" xfId="129"/>
    <cellStyle name="Percentá 2" xfId="130"/>
    <cellStyle name="Popis" xfId="131"/>
    <cellStyle name="Poznámka 2" xfId="132"/>
    <cellStyle name="Poznámka 3" xfId="184"/>
    <cellStyle name="Prepojená bunka 2" xfId="133"/>
    <cellStyle name="ProductNo." xfId="134"/>
    <cellStyle name="Spolu 2" xfId="135"/>
    <cellStyle name="Text upozornenia 2" xfId="136"/>
    <cellStyle name="Titul 2" xfId="137"/>
    <cellStyle name="Total" xfId="138"/>
    <cellStyle name="Upozornenie" xfId="139"/>
    <cellStyle name="Vstup 2" xfId="140"/>
    <cellStyle name="Výpočet 2" xfId="141"/>
    <cellStyle name="Výstup 2" xfId="142"/>
    <cellStyle name="Vysvetľujúci text 2" xfId="143"/>
    <cellStyle name="Zlá 2" xfId="144"/>
    <cellStyle name="Zvýraznenie1 2" xfId="145"/>
    <cellStyle name="Zvýraznenie2 2" xfId="146"/>
    <cellStyle name="Zvýraznenie3 2" xfId="147"/>
    <cellStyle name="Zvýraznenie4 2" xfId="148"/>
    <cellStyle name="Zvýraznenie5 2" xfId="149"/>
    <cellStyle name="Zvýraznenie6 2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opLeftCell="A28" workbookViewId="0">
      <selection activeCell="A28" sqref="A1:XFD1048576"/>
    </sheetView>
  </sheetViews>
  <sheetFormatPr defaultColWidth="8" defaultRowHeight="14.25"/>
  <cols>
    <col min="1" max="1" width="22.42578125" style="30" customWidth="1"/>
    <col min="2" max="2" width="12.28515625" style="30" customWidth="1"/>
    <col min="3" max="3" width="17.7109375" style="30" customWidth="1"/>
    <col min="4" max="4" width="13.42578125" style="30" customWidth="1"/>
    <col min="5" max="5" width="14.5703125" style="30" customWidth="1"/>
    <col min="6" max="6" width="9.7109375" style="30" customWidth="1"/>
    <col min="7" max="7" width="9.140625" style="57" customWidth="1"/>
    <col min="8" max="8" width="8" style="35" customWidth="1"/>
    <col min="9" max="9" width="8" style="30" customWidth="1"/>
    <col min="10" max="10" width="9.5703125" style="59" customWidth="1"/>
    <col min="11" max="16384" width="8" style="30"/>
  </cols>
  <sheetData>
    <row r="1" spans="1:10">
      <c r="H1" s="58"/>
    </row>
    <row r="3" spans="1:10">
      <c r="H3" s="58"/>
    </row>
    <row r="4" spans="1:10">
      <c r="B4" s="27"/>
      <c r="C4" s="27"/>
      <c r="D4" s="27"/>
      <c r="E4" s="27"/>
      <c r="F4" s="27"/>
      <c r="G4" s="60"/>
      <c r="H4" s="27"/>
      <c r="J4" s="58"/>
    </row>
    <row r="5" spans="1:10">
      <c r="A5" s="74"/>
      <c r="B5" s="74"/>
      <c r="C5" s="74"/>
      <c r="D5" s="74"/>
      <c r="E5" s="74"/>
      <c r="F5" s="74"/>
      <c r="G5" s="74"/>
      <c r="H5" s="74"/>
    </row>
    <row r="6" spans="1:10">
      <c r="A6" s="27" t="s">
        <v>74</v>
      </c>
      <c r="B6" s="28"/>
      <c r="C6" s="28"/>
      <c r="D6" s="28"/>
      <c r="E6" s="28"/>
      <c r="F6" s="28"/>
      <c r="G6" s="29"/>
      <c r="H6" s="28"/>
    </row>
    <row r="7" spans="1:10">
      <c r="A7" s="4" t="s">
        <v>75</v>
      </c>
      <c r="B7" s="28"/>
      <c r="C7" s="28"/>
      <c r="D7" s="28"/>
      <c r="E7" s="28"/>
      <c r="F7" s="28"/>
      <c r="G7" s="29"/>
      <c r="H7" s="28"/>
    </row>
    <row r="8" spans="1:10">
      <c r="A8" s="28"/>
      <c r="B8" s="28"/>
      <c r="C8" s="28"/>
      <c r="D8" s="28"/>
      <c r="E8" s="28"/>
      <c r="F8" s="28"/>
      <c r="G8" s="29"/>
      <c r="H8" s="28"/>
    </row>
    <row r="9" spans="1:10" ht="15.75" customHeight="1">
      <c r="A9" s="32"/>
      <c r="B9" s="32"/>
      <c r="C9" s="32"/>
      <c r="D9" s="32"/>
      <c r="E9" s="32"/>
      <c r="F9" s="33"/>
      <c r="G9" s="34"/>
      <c r="J9" s="36" t="s">
        <v>3</v>
      </c>
    </row>
    <row r="10" spans="1:10" ht="21" customHeight="1">
      <c r="A10" s="75" t="s">
        <v>4</v>
      </c>
      <c r="B10" s="78" t="s">
        <v>6</v>
      </c>
      <c r="C10" s="78" t="s">
        <v>59</v>
      </c>
      <c r="D10" s="81" t="s">
        <v>8</v>
      </c>
      <c r="E10" s="82"/>
      <c r="F10" s="85" t="s">
        <v>9</v>
      </c>
      <c r="G10" s="86"/>
      <c r="H10" s="70" t="s">
        <v>60</v>
      </c>
      <c r="I10" s="70" t="s">
        <v>61</v>
      </c>
      <c r="J10" s="73" t="s">
        <v>62</v>
      </c>
    </row>
    <row r="11" spans="1:10" ht="21" customHeight="1">
      <c r="A11" s="76"/>
      <c r="B11" s="79"/>
      <c r="C11" s="79"/>
      <c r="D11" s="83"/>
      <c r="E11" s="84"/>
      <c r="F11" s="70" t="s">
        <v>63</v>
      </c>
      <c r="G11" s="70" t="s">
        <v>12</v>
      </c>
      <c r="H11" s="71"/>
      <c r="I11" s="71"/>
      <c r="J11" s="73"/>
    </row>
    <row r="12" spans="1:10" ht="21" customHeight="1">
      <c r="A12" s="77"/>
      <c r="B12" s="80"/>
      <c r="C12" s="80"/>
      <c r="D12" s="37">
        <v>2012</v>
      </c>
      <c r="E12" s="37">
        <v>2013</v>
      </c>
      <c r="F12" s="72"/>
      <c r="G12" s="72"/>
      <c r="H12" s="72"/>
      <c r="I12" s="72"/>
      <c r="J12" s="73"/>
    </row>
    <row r="13" spans="1:10">
      <c r="A13" s="38" t="s">
        <v>15</v>
      </c>
      <c r="B13" s="39">
        <v>1</v>
      </c>
      <c r="C13" s="39">
        <v>2</v>
      </c>
      <c r="D13" s="39">
        <v>3</v>
      </c>
      <c r="E13" s="39">
        <v>4</v>
      </c>
      <c r="F13" s="40">
        <v>5</v>
      </c>
      <c r="G13" s="41">
        <v>6</v>
      </c>
      <c r="H13" s="39">
        <v>7</v>
      </c>
      <c r="I13" s="61">
        <v>8</v>
      </c>
      <c r="J13" s="61">
        <v>9</v>
      </c>
    </row>
    <row r="14" spans="1:10" ht="18" customHeight="1">
      <c r="A14" s="43" t="s">
        <v>16</v>
      </c>
      <c r="B14" s="44">
        <v>95465</v>
      </c>
      <c r="C14" s="45">
        <v>78699</v>
      </c>
      <c r="D14" s="44">
        <v>75572</v>
      </c>
      <c r="E14" s="62">
        <v>82346</v>
      </c>
      <c r="F14" s="13">
        <f>+E14-C14</f>
        <v>3647</v>
      </c>
      <c r="G14" s="14">
        <f>+E14-D14</f>
        <v>6774</v>
      </c>
      <c r="H14" s="15">
        <f t="shared" ref="H14:H50" si="0">+E14/B14*100</f>
        <v>86.257790813387103</v>
      </c>
      <c r="I14" s="15">
        <f t="shared" ref="I14:I52" si="1">+E14/C14*100</f>
        <v>104.63411225047332</v>
      </c>
      <c r="J14" s="16">
        <f t="shared" ref="J14:J52" si="2">+E14/D14*100</f>
        <v>108.96363732599374</v>
      </c>
    </row>
    <row r="15" spans="1:10" ht="18" customHeight="1">
      <c r="A15" s="43" t="s">
        <v>17</v>
      </c>
      <c r="B15" s="44">
        <v>17939</v>
      </c>
      <c r="C15" s="45">
        <v>14846</v>
      </c>
      <c r="D15" s="44">
        <v>14071</v>
      </c>
      <c r="E15" s="47">
        <v>13955</v>
      </c>
      <c r="F15" s="13">
        <f t="shared" ref="F15:F49" si="3">+E15-C15</f>
        <v>-891</v>
      </c>
      <c r="G15" s="14">
        <f t="shared" ref="G15:G49" si="4">+E15-D15</f>
        <v>-116</v>
      </c>
      <c r="H15" s="15">
        <f t="shared" si="0"/>
        <v>77.791404203132842</v>
      </c>
      <c r="I15" s="15">
        <f t="shared" si="1"/>
        <v>93.99838340293681</v>
      </c>
      <c r="J15" s="18">
        <f t="shared" si="2"/>
        <v>99.175609409423643</v>
      </c>
    </row>
    <row r="16" spans="1:10" ht="18" customHeight="1">
      <c r="A16" s="43" t="s">
        <v>18</v>
      </c>
      <c r="B16" s="44">
        <v>7860</v>
      </c>
      <c r="C16" s="45">
        <v>6579</v>
      </c>
      <c r="D16" s="44">
        <v>6165</v>
      </c>
      <c r="E16" s="47">
        <v>5966</v>
      </c>
      <c r="F16" s="13">
        <f t="shared" si="3"/>
        <v>-613</v>
      </c>
      <c r="G16" s="14">
        <f t="shared" si="4"/>
        <v>-199</v>
      </c>
      <c r="H16" s="15">
        <f t="shared" si="0"/>
        <v>75.903307888040715</v>
      </c>
      <c r="I16" s="15">
        <f t="shared" si="1"/>
        <v>90.682474540203685</v>
      </c>
      <c r="J16" s="18">
        <f t="shared" si="2"/>
        <v>96.772100567721012</v>
      </c>
    </row>
    <row r="17" spans="1:10" ht="18" customHeight="1">
      <c r="A17" s="43" t="s">
        <v>19</v>
      </c>
      <c r="B17" s="44">
        <v>8137</v>
      </c>
      <c r="C17" s="45">
        <v>6765</v>
      </c>
      <c r="D17" s="44">
        <v>6393</v>
      </c>
      <c r="E17" s="47">
        <v>6293</v>
      </c>
      <c r="F17" s="13">
        <f t="shared" si="3"/>
        <v>-472</v>
      </c>
      <c r="G17" s="14">
        <f t="shared" si="4"/>
        <v>-100</v>
      </c>
      <c r="H17" s="15">
        <f t="shared" si="0"/>
        <v>77.3380852894187</v>
      </c>
      <c r="I17" s="15">
        <f t="shared" si="1"/>
        <v>93.022912047302285</v>
      </c>
      <c r="J17" s="18">
        <f t="shared" si="2"/>
        <v>98.435789144376656</v>
      </c>
    </row>
    <row r="18" spans="1:10" ht="18" customHeight="1">
      <c r="A18" s="43" t="s">
        <v>20</v>
      </c>
      <c r="B18" s="44">
        <v>8726</v>
      </c>
      <c r="C18" s="45">
        <v>7248</v>
      </c>
      <c r="D18" s="44">
        <v>6862</v>
      </c>
      <c r="E18" s="47">
        <v>6908</v>
      </c>
      <c r="F18" s="13">
        <f t="shared" si="3"/>
        <v>-340</v>
      </c>
      <c r="G18" s="14">
        <f t="shared" si="4"/>
        <v>46</v>
      </c>
      <c r="H18" s="15">
        <f t="shared" si="0"/>
        <v>79.165711666284665</v>
      </c>
      <c r="I18" s="15">
        <f t="shared" si="1"/>
        <v>95.309050772626932</v>
      </c>
      <c r="J18" s="18">
        <f t="shared" si="2"/>
        <v>100.67035849606529</v>
      </c>
    </row>
    <row r="19" spans="1:10" ht="18" customHeight="1">
      <c r="A19" s="43" t="s">
        <v>21</v>
      </c>
      <c r="B19" s="44">
        <v>15610</v>
      </c>
      <c r="C19" s="45">
        <v>13089</v>
      </c>
      <c r="D19" s="44">
        <v>12423</v>
      </c>
      <c r="E19" s="47">
        <v>11143</v>
      </c>
      <c r="F19" s="13">
        <f t="shared" si="3"/>
        <v>-1946</v>
      </c>
      <c r="G19" s="14">
        <f t="shared" si="4"/>
        <v>-1280</v>
      </c>
      <c r="H19" s="15">
        <f t="shared" si="0"/>
        <v>71.383728379244076</v>
      </c>
      <c r="I19" s="15">
        <f t="shared" si="1"/>
        <v>85.132554053021622</v>
      </c>
      <c r="J19" s="18">
        <f t="shared" si="2"/>
        <v>89.696530628672619</v>
      </c>
    </row>
    <row r="20" spans="1:10" ht="18" customHeight="1">
      <c r="A20" s="43" t="s">
        <v>22</v>
      </c>
      <c r="B20" s="44">
        <v>12511</v>
      </c>
      <c r="C20" s="45">
        <v>10292</v>
      </c>
      <c r="D20" s="44">
        <v>9727</v>
      </c>
      <c r="E20" s="47">
        <v>10237</v>
      </c>
      <c r="F20" s="13">
        <f t="shared" si="3"/>
        <v>-55</v>
      </c>
      <c r="G20" s="14">
        <f t="shared" si="4"/>
        <v>510</v>
      </c>
      <c r="H20" s="15">
        <f t="shared" si="0"/>
        <v>81.823994884501644</v>
      </c>
      <c r="I20" s="15">
        <f t="shared" si="1"/>
        <v>99.465604352895454</v>
      </c>
      <c r="J20" s="18">
        <f t="shared" si="2"/>
        <v>105.24313765806519</v>
      </c>
    </row>
    <row r="21" spans="1:10" ht="18" customHeight="1">
      <c r="A21" s="43" t="s">
        <v>23</v>
      </c>
      <c r="B21" s="44">
        <v>11070</v>
      </c>
      <c r="C21" s="45">
        <v>9205</v>
      </c>
      <c r="D21" s="44">
        <v>8659</v>
      </c>
      <c r="E21" s="47">
        <v>7851</v>
      </c>
      <c r="F21" s="13">
        <f t="shared" si="3"/>
        <v>-1354</v>
      </c>
      <c r="G21" s="14">
        <f t="shared" si="4"/>
        <v>-808</v>
      </c>
      <c r="H21" s="15">
        <f t="shared" si="0"/>
        <v>70.921409214092151</v>
      </c>
      <c r="I21" s="15">
        <f t="shared" si="1"/>
        <v>85.290602933188481</v>
      </c>
      <c r="J21" s="18">
        <f t="shared" si="2"/>
        <v>90.668668437463907</v>
      </c>
    </row>
    <row r="22" spans="1:10" ht="18" customHeight="1">
      <c r="A22" s="43" t="s">
        <v>24</v>
      </c>
      <c r="B22" s="44">
        <v>14856</v>
      </c>
      <c r="C22" s="45">
        <v>12375</v>
      </c>
      <c r="D22" s="44">
        <v>11729</v>
      </c>
      <c r="E22" s="47">
        <v>11061</v>
      </c>
      <c r="F22" s="13">
        <f t="shared" si="3"/>
        <v>-1314</v>
      </c>
      <c r="G22" s="14">
        <f t="shared" si="4"/>
        <v>-668</v>
      </c>
      <c r="H22" s="15">
        <f t="shared" si="0"/>
        <v>74.454765751211625</v>
      </c>
      <c r="I22" s="15">
        <f t="shared" si="1"/>
        <v>89.38181818181819</v>
      </c>
      <c r="J22" s="18">
        <f t="shared" si="2"/>
        <v>94.304714809446665</v>
      </c>
    </row>
    <row r="23" spans="1:10" ht="18" customHeight="1">
      <c r="A23" s="43" t="s">
        <v>25</v>
      </c>
      <c r="B23" s="44">
        <v>3213</v>
      </c>
      <c r="C23" s="45">
        <v>2661</v>
      </c>
      <c r="D23" s="44">
        <v>2534</v>
      </c>
      <c r="E23" s="47">
        <v>2482</v>
      </c>
      <c r="F23" s="13">
        <f t="shared" si="3"/>
        <v>-179</v>
      </c>
      <c r="G23" s="14">
        <f t="shared" si="4"/>
        <v>-52</v>
      </c>
      <c r="H23" s="15">
        <f t="shared" si="0"/>
        <v>77.24867724867724</v>
      </c>
      <c r="I23" s="15">
        <f t="shared" si="1"/>
        <v>93.273205561818855</v>
      </c>
      <c r="J23" s="18">
        <f t="shared" si="2"/>
        <v>97.947908445146012</v>
      </c>
    </row>
    <row r="24" spans="1:10" ht="18" customHeight="1">
      <c r="A24" s="43" t="s">
        <v>26</v>
      </c>
      <c r="B24" s="44">
        <v>6227</v>
      </c>
      <c r="C24" s="45">
        <v>5115</v>
      </c>
      <c r="D24" s="44">
        <v>4813</v>
      </c>
      <c r="E24" s="47">
        <v>5098</v>
      </c>
      <c r="F24" s="13">
        <f t="shared" si="3"/>
        <v>-17</v>
      </c>
      <c r="G24" s="14">
        <f t="shared" si="4"/>
        <v>285</v>
      </c>
      <c r="H24" s="15">
        <f t="shared" si="0"/>
        <v>81.86927894652321</v>
      </c>
      <c r="I24" s="15">
        <f t="shared" si="1"/>
        <v>99.66764418377322</v>
      </c>
      <c r="J24" s="18">
        <f t="shared" si="2"/>
        <v>105.92146270517348</v>
      </c>
    </row>
    <row r="25" spans="1:10" ht="18" customHeight="1">
      <c r="A25" s="43" t="s">
        <v>27</v>
      </c>
      <c r="B25" s="44">
        <v>5965</v>
      </c>
      <c r="C25" s="45">
        <v>4961</v>
      </c>
      <c r="D25" s="44">
        <v>4702</v>
      </c>
      <c r="E25" s="47">
        <v>4193</v>
      </c>
      <c r="F25" s="13">
        <f t="shared" si="3"/>
        <v>-768</v>
      </c>
      <c r="G25" s="14">
        <f t="shared" si="4"/>
        <v>-509</v>
      </c>
      <c r="H25" s="15">
        <f t="shared" si="0"/>
        <v>70.293378038558245</v>
      </c>
      <c r="I25" s="15">
        <f t="shared" si="1"/>
        <v>84.519250151179193</v>
      </c>
      <c r="J25" s="18">
        <f t="shared" si="2"/>
        <v>89.174819225861341</v>
      </c>
    </row>
    <row r="26" spans="1:10" ht="18" customHeight="1">
      <c r="A26" s="43" t="s">
        <v>28</v>
      </c>
      <c r="B26" s="44">
        <v>15783</v>
      </c>
      <c r="C26" s="45">
        <v>13235</v>
      </c>
      <c r="D26" s="44">
        <v>12373</v>
      </c>
      <c r="E26" s="47">
        <v>10176</v>
      </c>
      <c r="F26" s="13">
        <f t="shared" si="3"/>
        <v>-3059</v>
      </c>
      <c r="G26" s="14">
        <f t="shared" si="4"/>
        <v>-2197</v>
      </c>
      <c r="H26" s="15">
        <f t="shared" si="0"/>
        <v>64.474434518152449</v>
      </c>
      <c r="I26" s="15">
        <f t="shared" si="1"/>
        <v>76.887041934265213</v>
      </c>
      <c r="J26" s="18">
        <f t="shared" si="2"/>
        <v>82.24359492443223</v>
      </c>
    </row>
    <row r="27" spans="1:10" ht="18" customHeight="1">
      <c r="A27" s="43" t="s">
        <v>29</v>
      </c>
      <c r="B27" s="44">
        <v>20108</v>
      </c>
      <c r="C27" s="45">
        <v>16747</v>
      </c>
      <c r="D27" s="44">
        <v>15858</v>
      </c>
      <c r="E27" s="47">
        <v>15725</v>
      </c>
      <c r="F27" s="13">
        <f t="shared" si="3"/>
        <v>-1022</v>
      </c>
      <c r="G27" s="14">
        <f t="shared" si="4"/>
        <v>-133</v>
      </c>
      <c r="H27" s="15">
        <f t="shared" si="0"/>
        <v>78.202705390889193</v>
      </c>
      <c r="I27" s="15">
        <f t="shared" si="1"/>
        <v>93.897414462291749</v>
      </c>
      <c r="J27" s="18">
        <f t="shared" si="2"/>
        <v>99.16130659603985</v>
      </c>
    </row>
    <row r="28" spans="1:10" ht="18" customHeight="1">
      <c r="A28" s="43" t="s">
        <v>30</v>
      </c>
      <c r="B28" s="44">
        <v>9576</v>
      </c>
      <c r="C28" s="45">
        <v>8077</v>
      </c>
      <c r="D28" s="44">
        <v>7573</v>
      </c>
      <c r="E28" s="47">
        <v>7030</v>
      </c>
      <c r="F28" s="13">
        <f t="shared" si="3"/>
        <v>-1047</v>
      </c>
      <c r="G28" s="14">
        <f t="shared" si="4"/>
        <v>-543</v>
      </c>
      <c r="H28" s="15">
        <f t="shared" si="0"/>
        <v>73.412698412698404</v>
      </c>
      <c r="I28" s="15">
        <f t="shared" si="1"/>
        <v>87.03726631174942</v>
      </c>
      <c r="J28" s="18">
        <f t="shared" si="2"/>
        <v>92.829790043575869</v>
      </c>
    </row>
    <row r="29" spans="1:10" ht="18" customHeight="1">
      <c r="A29" s="43" t="s">
        <v>31</v>
      </c>
      <c r="B29" s="44">
        <v>10579</v>
      </c>
      <c r="C29" s="45">
        <v>8771</v>
      </c>
      <c r="D29" s="44">
        <v>8357</v>
      </c>
      <c r="E29" s="47">
        <v>7819</v>
      </c>
      <c r="F29" s="13">
        <f t="shared" si="3"/>
        <v>-952</v>
      </c>
      <c r="G29" s="14">
        <f t="shared" si="4"/>
        <v>-538</v>
      </c>
      <c r="H29" s="15">
        <f t="shared" si="0"/>
        <v>73.910577559315627</v>
      </c>
      <c r="I29" s="15">
        <f t="shared" si="1"/>
        <v>89.146049481245015</v>
      </c>
      <c r="J29" s="18">
        <f t="shared" si="2"/>
        <v>93.562283115950692</v>
      </c>
    </row>
    <row r="30" spans="1:10" ht="18" customHeight="1">
      <c r="A30" s="43" t="s">
        <v>32</v>
      </c>
      <c r="B30" s="44">
        <v>11078</v>
      </c>
      <c r="C30" s="45">
        <v>9200</v>
      </c>
      <c r="D30" s="44">
        <v>8711</v>
      </c>
      <c r="E30" s="47">
        <v>7655</v>
      </c>
      <c r="F30" s="13">
        <f t="shared" si="3"/>
        <v>-1545</v>
      </c>
      <c r="G30" s="14">
        <f t="shared" si="4"/>
        <v>-1056</v>
      </c>
      <c r="H30" s="15">
        <f t="shared" si="0"/>
        <v>69.100920743816573</v>
      </c>
      <c r="I30" s="15">
        <f t="shared" si="1"/>
        <v>83.206521739130437</v>
      </c>
      <c r="J30" s="18">
        <f t="shared" si="2"/>
        <v>87.877396395362183</v>
      </c>
    </row>
    <row r="31" spans="1:10" ht="18" customHeight="1">
      <c r="A31" s="43" t="s">
        <v>33</v>
      </c>
      <c r="B31" s="44">
        <v>8664</v>
      </c>
      <c r="C31" s="45">
        <v>7212</v>
      </c>
      <c r="D31" s="44">
        <v>6836</v>
      </c>
      <c r="E31" s="47">
        <v>6532</v>
      </c>
      <c r="F31" s="13">
        <f t="shared" si="3"/>
        <v>-680</v>
      </c>
      <c r="G31" s="14">
        <f t="shared" si="4"/>
        <v>-304</v>
      </c>
      <c r="H31" s="15">
        <f t="shared" si="0"/>
        <v>75.392428439519847</v>
      </c>
      <c r="I31" s="15">
        <f t="shared" si="1"/>
        <v>90.571270105379924</v>
      </c>
      <c r="J31" s="18">
        <f t="shared" si="2"/>
        <v>95.552954944411937</v>
      </c>
    </row>
    <row r="32" spans="1:10" ht="18" customHeight="1">
      <c r="A32" s="43" t="s">
        <v>34</v>
      </c>
      <c r="B32" s="44">
        <v>14501</v>
      </c>
      <c r="C32" s="45">
        <v>12047</v>
      </c>
      <c r="D32" s="44">
        <v>11416</v>
      </c>
      <c r="E32" s="47">
        <v>11281</v>
      </c>
      <c r="F32" s="13">
        <f t="shared" si="3"/>
        <v>-766</v>
      </c>
      <c r="G32" s="14">
        <f t="shared" si="4"/>
        <v>-135</v>
      </c>
      <c r="H32" s="15">
        <f t="shared" si="0"/>
        <v>77.79463485276878</v>
      </c>
      <c r="I32" s="15">
        <f t="shared" si="1"/>
        <v>93.641570515481035</v>
      </c>
      <c r="J32" s="18">
        <f t="shared" si="2"/>
        <v>98.817449194113522</v>
      </c>
    </row>
    <row r="33" spans="1:10" ht="18" customHeight="1">
      <c r="A33" s="43" t="s">
        <v>35</v>
      </c>
      <c r="B33" s="44">
        <v>4361</v>
      </c>
      <c r="C33" s="45">
        <v>3623</v>
      </c>
      <c r="D33" s="44">
        <v>3432</v>
      </c>
      <c r="E33" s="47">
        <v>3252</v>
      </c>
      <c r="F33" s="13">
        <f t="shared" si="3"/>
        <v>-371</v>
      </c>
      <c r="G33" s="14">
        <f t="shared" si="4"/>
        <v>-180</v>
      </c>
      <c r="H33" s="15">
        <f t="shared" si="0"/>
        <v>74.570052740197198</v>
      </c>
      <c r="I33" s="15">
        <f t="shared" si="1"/>
        <v>89.759867513110677</v>
      </c>
      <c r="J33" s="18">
        <f t="shared" si="2"/>
        <v>94.75524475524476</v>
      </c>
    </row>
    <row r="34" spans="1:10" ht="18" customHeight="1">
      <c r="A34" s="43" t="s">
        <v>36</v>
      </c>
      <c r="B34" s="44">
        <v>2336</v>
      </c>
      <c r="C34" s="45">
        <v>1964</v>
      </c>
      <c r="D34" s="44">
        <v>1854</v>
      </c>
      <c r="E34" s="47">
        <v>1745</v>
      </c>
      <c r="F34" s="13">
        <f t="shared" si="3"/>
        <v>-219</v>
      </c>
      <c r="G34" s="14">
        <f t="shared" si="4"/>
        <v>-109</v>
      </c>
      <c r="H34" s="15">
        <f t="shared" si="0"/>
        <v>74.700342465753423</v>
      </c>
      <c r="I34" s="15">
        <f t="shared" si="1"/>
        <v>88.849287169042768</v>
      </c>
      <c r="J34" s="18">
        <f t="shared" si="2"/>
        <v>94.120819848975188</v>
      </c>
    </row>
    <row r="35" spans="1:10" ht="18" customHeight="1">
      <c r="A35" s="43" t="s">
        <v>37</v>
      </c>
      <c r="B35" s="44">
        <v>1868</v>
      </c>
      <c r="C35" s="45">
        <v>1551</v>
      </c>
      <c r="D35" s="44">
        <v>1450</v>
      </c>
      <c r="E35" s="47">
        <v>1394</v>
      </c>
      <c r="F35" s="13">
        <f t="shared" si="3"/>
        <v>-157</v>
      </c>
      <c r="G35" s="14">
        <f t="shared" si="4"/>
        <v>-56</v>
      </c>
      <c r="H35" s="15">
        <f t="shared" si="0"/>
        <v>74.62526766595289</v>
      </c>
      <c r="I35" s="15">
        <f t="shared" si="1"/>
        <v>89.877498388136686</v>
      </c>
      <c r="J35" s="18">
        <f t="shared" si="2"/>
        <v>96.137931034482762</v>
      </c>
    </row>
    <row r="36" spans="1:10" ht="18" customHeight="1">
      <c r="A36" s="43" t="s">
        <v>38</v>
      </c>
      <c r="B36" s="44">
        <v>6854</v>
      </c>
      <c r="C36" s="45">
        <v>5639</v>
      </c>
      <c r="D36" s="44">
        <v>5350</v>
      </c>
      <c r="E36" s="47">
        <v>5416</v>
      </c>
      <c r="F36" s="13">
        <f t="shared" si="3"/>
        <v>-223</v>
      </c>
      <c r="G36" s="14">
        <f t="shared" si="4"/>
        <v>66</v>
      </c>
      <c r="H36" s="15">
        <f t="shared" si="0"/>
        <v>79.019550627370876</v>
      </c>
      <c r="I36" s="15">
        <f t="shared" si="1"/>
        <v>96.045398120234083</v>
      </c>
      <c r="J36" s="18">
        <f t="shared" si="2"/>
        <v>101.23364485981308</v>
      </c>
    </row>
    <row r="37" spans="1:10" ht="18" customHeight="1">
      <c r="A37" s="43" t="s">
        <v>39</v>
      </c>
      <c r="B37" s="44">
        <v>3532</v>
      </c>
      <c r="C37" s="45">
        <v>2933</v>
      </c>
      <c r="D37" s="44">
        <v>2788</v>
      </c>
      <c r="E37" s="47">
        <v>2745</v>
      </c>
      <c r="F37" s="13">
        <f t="shared" si="3"/>
        <v>-188</v>
      </c>
      <c r="G37" s="14">
        <f t="shared" si="4"/>
        <v>-43</v>
      </c>
      <c r="H37" s="15">
        <f t="shared" si="0"/>
        <v>77.71800679501699</v>
      </c>
      <c r="I37" s="15">
        <f t="shared" si="1"/>
        <v>93.590180702352541</v>
      </c>
      <c r="J37" s="18">
        <f t="shared" si="2"/>
        <v>98.457675753228131</v>
      </c>
    </row>
    <row r="38" spans="1:10" ht="18" customHeight="1">
      <c r="A38" s="43" t="s">
        <v>40</v>
      </c>
      <c r="B38" s="44">
        <v>23836</v>
      </c>
      <c r="C38" s="45">
        <v>19929</v>
      </c>
      <c r="D38" s="44">
        <v>18728</v>
      </c>
      <c r="E38" s="47">
        <v>15828</v>
      </c>
      <c r="F38" s="13">
        <f t="shared" si="3"/>
        <v>-4101</v>
      </c>
      <c r="G38" s="14">
        <f t="shared" si="4"/>
        <v>-2900</v>
      </c>
      <c r="H38" s="15">
        <f t="shared" si="0"/>
        <v>66.403759019969797</v>
      </c>
      <c r="I38" s="15">
        <f t="shared" si="1"/>
        <v>79.421947915098599</v>
      </c>
      <c r="J38" s="18">
        <f t="shared" si="2"/>
        <v>84.515164459632629</v>
      </c>
    </row>
    <row r="39" spans="1:10" ht="18" customHeight="1">
      <c r="A39" s="43" t="s">
        <v>41</v>
      </c>
      <c r="B39" s="44">
        <v>6426</v>
      </c>
      <c r="C39" s="45">
        <v>5422</v>
      </c>
      <c r="D39" s="44">
        <v>5093</v>
      </c>
      <c r="E39" s="47">
        <v>4053</v>
      </c>
      <c r="F39" s="13">
        <f t="shared" si="3"/>
        <v>-1369</v>
      </c>
      <c r="G39" s="14">
        <f t="shared" si="4"/>
        <v>-1040</v>
      </c>
      <c r="H39" s="15">
        <f t="shared" si="0"/>
        <v>63.071895424836597</v>
      </c>
      <c r="I39" s="15">
        <f t="shared" si="1"/>
        <v>74.751014385835489</v>
      </c>
      <c r="J39" s="18">
        <f t="shared" si="2"/>
        <v>79.579815432947186</v>
      </c>
    </row>
    <row r="40" spans="1:10" ht="18" customHeight="1">
      <c r="A40" s="43" t="s">
        <v>64</v>
      </c>
      <c r="B40" s="44">
        <v>6378</v>
      </c>
      <c r="C40" s="45">
        <v>5403</v>
      </c>
      <c r="D40" s="44">
        <v>5057</v>
      </c>
      <c r="E40" s="47">
        <v>3882</v>
      </c>
      <c r="F40" s="13">
        <f t="shared" si="3"/>
        <v>-1521</v>
      </c>
      <c r="G40" s="14">
        <f t="shared" si="4"/>
        <v>-1175</v>
      </c>
      <c r="H40" s="15">
        <f t="shared" si="0"/>
        <v>60.865475070555028</v>
      </c>
      <c r="I40" s="15">
        <f t="shared" si="1"/>
        <v>71.848972792892837</v>
      </c>
      <c r="J40" s="18">
        <f t="shared" si="2"/>
        <v>76.764880363852086</v>
      </c>
    </row>
    <row r="41" spans="1:10" ht="18" customHeight="1">
      <c r="A41" s="43" t="s">
        <v>43</v>
      </c>
      <c r="B41" s="44">
        <v>16273</v>
      </c>
      <c r="C41" s="45">
        <v>13521</v>
      </c>
      <c r="D41" s="44">
        <v>12681</v>
      </c>
      <c r="E41" s="47">
        <v>12069</v>
      </c>
      <c r="F41" s="13">
        <f t="shared" si="3"/>
        <v>-1452</v>
      </c>
      <c r="G41" s="14">
        <f t="shared" si="4"/>
        <v>-612</v>
      </c>
      <c r="H41" s="15">
        <f t="shared" si="0"/>
        <v>74.165796103975907</v>
      </c>
      <c r="I41" s="15">
        <f t="shared" si="1"/>
        <v>89.261149323274907</v>
      </c>
      <c r="J41" s="18">
        <f t="shared" si="2"/>
        <v>95.173882185947477</v>
      </c>
    </row>
    <row r="42" spans="1:10" ht="18" customHeight="1">
      <c r="A42" s="43" t="s">
        <v>44</v>
      </c>
      <c r="B42" s="44">
        <v>6521</v>
      </c>
      <c r="C42" s="45">
        <v>5663</v>
      </c>
      <c r="D42" s="44">
        <v>5287</v>
      </c>
      <c r="E42" s="47">
        <v>3463</v>
      </c>
      <c r="F42" s="13">
        <f t="shared" si="3"/>
        <v>-2200</v>
      </c>
      <c r="G42" s="14">
        <f t="shared" si="4"/>
        <v>-1824</v>
      </c>
      <c r="H42" s="15">
        <f t="shared" si="0"/>
        <v>53.105351939886525</v>
      </c>
      <c r="I42" s="15">
        <f t="shared" si="1"/>
        <v>61.151333215610101</v>
      </c>
      <c r="J42" s="18">
        <f t="shared" si="2"/>
        <v>65.500283714772081</v>
      </c>
    </row>
    <row r="43" spans="1:10" ht="18" customHeight="1">
      <c r="A43" s="43" t="s">
        <v>45</v>
      </c>
      <c r="B43" s="44">
        <v>7357</v>
      </c>
      <c r="C43" s="45">
        <v>6310</v>
      </c>
      <c r="D43" s="44">
        <v>5846</v>
      </c>
      <c r="E43" s="47">
        <v>3844</v>
      </c>
      <c r="F43" s="13">
        <f t="shared" si="3"/>
        <v>-2466</v>
      </c>
      <c r="G43" s="14">
        <f t="shared" si="4"/>
        <v>-2002</v>
      </c>
      <c r="H43" s="15">
        <f t="shared" si="0"/>
        <v>52.249558243849393</v>
      </c>
      <c r="I43" s="15">
        <f t="shared" si="1"/>
        <v>60.919175911251976</v>
      </c>
      <c r="J43" s="18">
        <f t="shared" si="2"/>
        <v>65.754361956893604</v>
      </c>
    </row>
    <row r="44" spans="1:10" ht="18" customHeight="1">
      <c r="A44" s="43" t="s">
        <v>46</v>
      </c>
      <c r="B44" s="44">
        <v>8952</v>
      </c>
      <c r="C44" s="45">
        <v>7740</v>
      </c>
      <c r="D44" s="44">
        <v>7202</v>
      </c>
      <c r="E44" s="47">
        <v>4598</v>
      </c>
      <c r="F44" s="13">
        <f t="shared" si="3"/>
        <v>-3142</v>
      </c>
      <c r="G44" s="14">
        <f t="shared" si="4"/>
        <v>-2604</v>
      </c>
      <c r="H44" s="15">
        <f t="shared" si="0"/>
        <v>51.362823949955313</v>
      </c>
      <c r="I44" s="15">
        <f t="shared" si="1"/>
        <v>59.405684754521957</v>
      </c>
      <c r="J44" s="18">
        <f t="shared" si="2"/>
        <v>63.843376839766734</v>
      </c>
    </row>
    <row r="45" spans="1:10" ht="18" customHeight="1">
      <c r="A45" s="43" t="s">
        <v>47</v>
      </c>
      <c r="B45" s="44">
        <v>29043</v>
      </c>
      <c r="C45" s="45">
        <v>24253</v>
      </c>
      <c r="D45" s="44">
        <v>22901</v>
      </c>
      <c r="E45" s="47">
        <v>21593</v>
      </c>
      <c r="F45" s="13">
        <f t="shared" si="3"/>
        <v>-2660</v>
      </c>
      <c r="G45" s="14">
        <f t="shared" si="4"/>
        <v>-1308</v>
      </c>
      <c r="H45" s="15">
        <f t="shared" si="0"/>
        <v>74.348379988293217</v>
      </c>
      <c r="I45" s="15">
        <f t="shared" si="1"/>
        <v>89.032284665814544</v>
      </c>
      <c r="J45" s="18">
        <f t="shared" si="2"/>
        <v>94.288459019256806</v>
      </c>
    </row>
    <row r="46" spans="1:10" ht="18" customHeight="1">
      <c r="A46" s="43" t="s">
        <v>48</v>
      </c>
      <c r="B46" s="44">
        <v>11217</v>
      </c>
      <c r="C46" s="45">
        <v>9438</v>
      </c>
      <c r="D46" s="44">
        <v>8793</v>
      </c>
      <c r="E46" s="47">
        <v>7540</v>
      </c>
      <c r="F46" s="13">
        <f t="shared" si="3"/>
        <v>-1898</v>
      </c>
      <c r="G46" s="14">
        <f t="shared" si="4"/>
        <v>-1253</v>
      </c>
      <c r="H46" s="15">
        <f t="shared" si="0"/>
        <v>67.21939912632611</v>
      </c>
      <c r="I46" s="15">
        <f t="shared" si="1"/>
        <v>79.889807162534439</v>
      </c>
      <c r="J46" s="18">
        <f t="shared" si="2"/>
        <v>85.750028431707037</v>
      </c>
    </row>
    <row r="47" spans="1:10" ht="18" customHeight="1">
      <c r="A47" s="43" t="s">
        <v>49</v>
      </c>
      <c r="B47" s="44">
        <v>2780</v>
      </c>
      <c r="C47" s="45">
        <v>2303</v>
      </c>
      <c r="D47" s="44">
        <v>2187</v>
      </c>
      <c r="E47" s="47">
        <v>2087</v>
      </c>
      <c r="F47" s="13">
        <f t="shared" si="3"/>
        <v>-216</v>
      </c>
      <c r="G47" s="14">
        <f t="shared" si="4"/>
        <v>-100</v>
      </c>
      <c r="H47" s="15">
        <f t="shared" si="0"/>
        <v>75.071942446043167</v>
      </c>
      <c r="I47" s="15">
        <f t="shared" si="1"/>
        <v>90.620929222752935</v>
      </c>
      <c r="J47" s="18">
        <f t="shared" si="2"/>
        <v>95.427526291723822</v>
      </c>
    </row>
    <row r="48" spans="1:10" ht="18" customHeight="1">
      <c r="A48" s="43" t="s">
        <v>50</v>
      </c>
      <c r="B48" s="44">
        <v>13321</v>
      </c>
      <c r="C48" s="45">
        <v>11359</v>
      </c>
      <c r="D48" s="44">
        <v>10654</v>
      </c>
      <c r="E48" s="47">
        <v>8343</v>
      </c>
      <c r="F48" s="13">
        <f t="shared" si="3"/>
        <v>-3016</v>
      </c>
      <c r="G48" s="14">
        <f t="shared" si="4"/>
        <v>-2311</v>
      </c>
      <c r="H48" s="15">
        <f t="shared" si="0"/>
        <v>62.630433150664366</v>
      </c>
      <c r="I48" s="15">
        <f t="shared" si="1"/>
        <v>73.448366933708954</v>
      </c>
      <c r="J48" s="18">
        <f t="shared" si="2"/>
        <v>78.308616482072452</v>
      </c>
    </row>
    <row r="49" spans="1:10" ht="18" customHeight="1">
      <c r="A49" s="43" t="s">
        <v>51</v>
      </c>
      <c r="B49" s="44">
        <v>3350</v>
      </c>
      <c r="C49" s="45">
        <v>2787</v>
      </c>
      <c r="D49" s="44">
        <v>2626</v>
      </c>
      <c r="E49" s="47">
        <v>2282</v>
      </c>
      <c r="F49" s="13">
        <f t="shared" si="3"/>
        <v>-505</v>
      </c>
      <c r="G49" s="14">
        <f t="shared" si="4"/>
        <v>-344</v>
      </c>
      <c r="H49" s="15">
        <f t="shared" si="0"/>
        <v>68.119402985074629</v>
      </c>
      <c r="I49" s="15">
        <f t="shared" si="1"/>
        <v>81.880157875852163</v>
      </c>
      <c r="J49" s="18">
        <f t="shared" si="2"/>
        <v>86.900228484386901</v>
      </c>
    </row>
    <row r="50" spans="1:10" ht="18" customHeight="1">
      <c r="A50" s="48" t="s">
        <v>52</v>
      </c>
      <c r="B50" s="49">
        <v>452273</v>
      </c>
      <c r="C50" s="49">
        <v>376962</v>
      </c>
      <c r="D50" s="49">
        <v>356703</v>
      </c>
      <c r="E50" s="49">
        <v>337885</v>
      </c>
      <c r="F50" s="23">
        <f>+E50-C50</f>
        <v>-39077</v>
      </c>
      <c r="G50" s="21">
        <f>+E50-D50</f>
        <v>-18818</v>
      </c>
      <c r="H50" s="22">
        <f t="shared" si="0"/>
        <v>74.708196155861614</v>
      </c>
      <c r="I50" s="22">
        <f t="shared" si="1"/>
        <v>89.633703131880665</v>
      </c>
      <c r="J50" s="22">
        <f t="shared" si="2"/>
        <v>94.724462648197516</v>
      </c>
    </row>
    <row r="51" spans="1:10" ht="18" customHeight="1">
      <c r="A51" s="50" t="s">
        <v>65</v>
      </c>
      <c r="B51" s="51">
        <v>0</v>
      </c>
      <c r="C51" s="51">
        <v>0</v>
      </c>
      <c r="D51" s="51">
        <v>0</v>
      </c>
      <c r="E51" s="51">
        <v>0</v>
      </c>
      <c r="F51" s="23">
        <f>+E51-C51</f>
        <v>0</v>
      </c>
      <c r="G51" s="21">
        <f>+E51-D51</f>
        <v>0</v>
      </c>
      <c r="H51" s="22">
        <v>0</v>
      </c>
      <c r="I51" s="22">
        <v>0</v>
      </c>
      <c r="J51" s="22">
        <v>0</v>
      </c>
    </row>
    <row r="52" spans="1:10" ht="19.5" customHeight="1">
      <c r="A52" s="54" t="s">
        <v>76</v>
      </c>
      <c r="B52" s="52">
        <f>+B50+B51</f>
        <v>452273</v>
      </c>
      <c r="C52" s="52">
        <f>+C50+C51</f>
        <v>376962</v>
      </c>
      <c r="D52" s="52">
        <v>356703</v>
      </c>
      <c r="E52" s="52">
        <f>+E50+E51</f>
        <v>337885</v>
      </c>
      <c r="F52" s="23">
        <f>+E52-C52</f>
        <v>-39077</v>
      </c>
      <c r="G52" s="21">
        <f>+E52-D52</f>
        <v>-18818</v>
      </c>
      <c r="H52" s="22">
        <f>+E52/B52*100</f>
        <v>74.708196155861614</v>
      </c>
      <c r="I52" s="22">
        <f t="shared" si="1"/>
        <v>89.633703131880665</v>
      </c>
      <c r="J52" s="22">
        <f t="shared" si="2"/>
        <v>94.724462648197516</v>
      </c>
    </row>
    <row r="53" spans="1:10">
      <c r="A53" s="63"/>
      <c r="B53" s="63"/>
      <c r="C53" s="63"/>
      <c r="D53" s="63"/>
      <c r="E53" s="63"/>
      <c r="F53" s="63"/>
      <c r="G53" s="64"/>
      <c r="H53" s="63"/>
    </row>
    <row r="101" spans="7:10" ht="19.5" customHeight="1">
      <c r="G101" s="30"/>
      <c r="H101" s="30"/>
      <c r="J101" s="30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topLeftCell="A28" workbookViewId="0">
      <selection activeCell="A28" sqref="A1:XFD1048576"/>
    </sheetView>
  </sheetViews>
  <sheetFormatPr defaultRowHeight="18" customHeight="1"/>
  <cols>
    <col min="1" max="1" width="26.42578125" style="31" customWidth="1"/>
    <col min="2" max="2" width="13.140625" style="31" customWidth="1"/>
    <col min="3" max="3" width="15.28515625" style="31" customWidth="1"/>
    <col min="4" max="5" width="12.5703125" style="31" customWidth="1"/>
    <col min="6" max="7" width="8.85546875" style="31" customWidth="1"/>
    <col min="8" max="10" width="9.42578125" style="31" customWidth="1"/>
    <col min="11" max="16384" width="9.140625" style="31"/>
  </cols>
  <sheetData>
    <row r="3" spans="1:10" ht="18" customHeight="1">
      <c r="A3" s="27" t="s">
        <v>68</v>
      </c>
      <c r="B3" s="28"/>
      <c r="C3" s="28"/>
      <c r="D3" s="28"/>
      <c r="E3" s="28"/>
      <c r="F3" s="28"/>
      <c r="G3" s="29"/>
      <c r="H3" s="28"/>
      <c r="I3" s="30"/>
    </row>
    <row r="4" spans="1:10" ht="18" customHeight="1">
      <c r="A4" s="4" t="s">
        <v>57</v>
      </c>
      <c r="B4" s="28"/>
      <c r="C4" s="28"/>
      <c r="D4" s="28"/>
      <c r="E4" s="28"/>
      <c r="F4" s="28"/>
      <c r="G4" s="29"/>
      <c r="H4" s="28"/>
      <c r="I4" s="30"/>
    </row>
    <row r="5" spans="1:10" ht="18" customHeight="1">
      <c r="A5" s="28"/>
      <c r="B5" s="28"/>
      <c r="C5" s="28"/>
      <c r="D5" s="28"/>
      <c r="E5" s="28"/>
      <c r="F5" s="28"/>
      <c r="G5" s="29"/>
      <c r="H5" s="28"/>
      <c r="I5" s="30"/>
    </row>
    <row r="6" spans="1:10" ht="18" customHeight="1">
      <c r="A6" s="32"/>
      <c r="B6" s="32"/>
      <c r="C6" s="32"/>
      <c r="D6" s="32"/>
      <c r="E6" s="32"/>
      <c r="F6" s="33"/>
      <c r="G6" s="34"/>
      <c r="H6" s="35"/>
      <c r="I6" s="30"/>
      <c r="J6" s="36" t="s">
        <v>3</v>
      </c>
    </row>
    <row r="7" spans="1:10" ht="18.75" customHeight="1">
      <c r="A7" s="75" t="s">
        <v>4</v>
      </c>
      <c r="B7" s="78" t="s">
        <v>6</v>
      </c>
      <c r="C7" s="78" t="s">
        <v>69</v>
      </c>
      <c r="D7" s="81" t="s">
        <v>70</v>
      </c>
      <c r="E7" s="82"/>
      <c r="F7" s="85" t="s">
        <v>9</v>
      </c>
      <c r="G7" s="86"/>
      <c r="H7" s="70" t="s">
        <v>60</v>
      </c>
      <c r="I7" s="70" t="s">
        <v>61</v>
      </c>
      <c r="J7" s="73" t="s">
        <v>62</v>
      </c>
    </row>
    <row r="8" spans="1:10" ht="18.75" customHeight="1">
      <c r="A8" s="76"/>
      <c r="B8" s="79"/>
      <c r="C8" s="79"/>
      <c r="D8" s="83"/>
      <c r="E8" s="84"/>
      <c r="F8" s="70" t="s">
        <v>63</v>
      </c>
      <c r="G8" s="70" t="s">
        <v>12</v>
      </c>
      <c r="H8" s="71"/>
      <c r="I8" s="71"/>
      <c r="J8" s="73"/>
    </row>
    <row r="9" spans="1:10" ht="18.75" customHeight="1">
      <c r="A9" s="77"/>
      <c r="B9" s="80"/>
      <c r="C9" s="80"/>
      <c r="D9" s="37">
        <v>2012</v>
      </c>
      <c r="E9" s="37">
        <v>2013</v>
      </c>
      <c r="F9" s="72"/>
      <c r="G9" s="72"/>
      <c r="H9" s="72"/>
      <c r="I9" s="72"/>
      <c r="J9" s="73"/>
    </row>
    <row r="10" spans="1:10" ht="18" customHeight="1">
      <c r="A10" s="38" t="s">
        <v>15</v>
      </c>
      <c r="B10" s="39">
        <v>1</v>
      </c>
      <c r="C10" s="39">
        <v>2</v>
      </c>
      <c r="D10" s="39">
        <v>3</v>
      </c>
      <c r="E10" s="39">
        <v>4</v>
      </c>
      <c r="F10" s="40">
        <v>5</v>
      </c>
      <c r="G10" s="41">
        <v>6</v>
      </c>
      <c r="H10" s="39">
        <v>7</v>
      </c>
      <c r="I10" s="42">
        <v>8</v>
      </c>
      <c r="J10" s="42">
        <v>9</v>
      </c>
    </row>
    <row r="11" spans="1:10" ht="18" customHeight="1">
      <c r="A11" s="43" t="s">
        <v>16</v>
      </c>
      <c r="B11" s="44">
        <v>2338</v>
      </c>
      <c r="C11" s="45">
        <v>1940</v>
      </c>
      <c r="D11" s="44">
        <v>1829</v>
      </c>
      <c r="E11" s="46">
        <v>2054</v>
      </c>
      <c r="F11" s="13">
        <f>+E11-C11</f>
        <v>114</v>
      </c>
      <c r="G11" s="14">
        <f t="shared" ref="G11:G46" si="0">+E11-D11</f>
        <v>225</v>
      </c>
      <c r="H11" s="15">
        <f t="shared" ref="H11:H49" si="1">+E11/B11*100</f>
        <v>87.85286569717708</v>
      </c>
      <c r="I11" s="15">
        <f t="shared" ref="I11:I49" si="2">+E11/C11*100</f>
        <v>105.87628865979381</v>
      </c>
      <c r="J11" s="16">
        <f t="shared" ref="J11:J51" si="3">+E11/D11*100</f>
        <v>112.30180426462549</v>
      </c>
    </row>
    <row r="12" spans="1:10" ht="18" customHeight="1">
      <c r="A12" s="43" t="s">
        <v>17</v>
      </c>
      <c r="B12" s="44">
        <v>674</v>
      </c>
      <c r="C12" s="45">
        <v>570</v>
      </c>
      <c r="D12" s="44">
        <v>544</v>
      </c>
      <c r="E12" s="47">
        <v>536</v>
      </c>
      <c r="F12" s="13">
        <f t="shared" ref="F12:F51" si="4">+E12-C12</f>
        <v>-34</v>
      </c>
      <c r="G12" s="14">
        <f t="shared" si="0"/>
        <v>-8</v>
      </c>
      <c r="H12" s="15">
        <f t="shared" si="1"/>
        <v>79.525222551928792</v>
      </c>
      <c r="I12" s="15">
        <f t="shared" si="2"/>
        <v>94.035087719298247</v>
      </c>
      <c r="J12" s="18">
        <f t="shared" si="3"/>
        <v>98.529411764705884</v>
      </c>
    </row>
    <row r="13" spans="1:10" ht="18" customHeight="1">
      <c r="A13" s="43" t="s">
        <v>18</v>
      </c>
      <c r="B13" s="44">
        <v>198</v>
      </c>
      <c r="C13" s="45">
        <v>166</v>
      </c>
      <c r="D13" s="44">
        <v>157</v>
      </c>
      <c r="E13" s="47">
        <v>147</v>
      </c>
      <c r="F13" s="13">
        <f t="shared" si="4"/>
        <v>-19</v>
      </c>
      <c r="G13" s="14">
        <f t="shared" si="0"/>
        <v>-10</v>
      </c>
      <c r="H13" s="15">
        <f t="shared" si="1"/>
        <v>74.242424242424249</v>
      </c>
      <c r="I13" s="15">
        <f t="shared" si="2"/>
        <v>88.554216867469876</v>
      </c>
      <c r="J13" s="18">
        <f t="shared" si="3"/>
        <v>93.630573248407643</v>
      </c>
    </row>
    <row r="14" spans="1:10" ht="18" customHeight="1">
      <c r="A14" s="43" t="s">
        <v>19</v>
      </c>
      <c r="B14" s="44">
        <v>499</v>
      </c>
      <c r="C14" s="45">
        <v>399</v>
      </c>
      <c r="D14" s="44">
        <v>378</v>
      </c>
      <c r="E14" s="47">
        <v>527</v>
      </c>
      <c r="F14" s="13">
        <f t="shared" si="4"/>
        <v>128</v>
      </c>
      <c r="G14" s="14">
        <f t="shared" si="0"/>
        <v>149</v>
      </c>
      <c r="H14" s="15">
        <f t="shared" si="1"/>
        <v>105.61122244488979</v>
      </c>
      <c r="I14" s="15">
        <f t="shared" si="2"/>
        <v>132.08020050125313</v>
      </c>
      <c r="J14" s="18">
        <f t="shared" si="3"/>
        <v>139.41798941798942</v>
      </c>
    </row>
    <row r="15" spans="1:10" ht="18" customHeight="1">
      <c r="A15" s="43" t="s">
        <v>20</v>
      </c>
      <c r="B15" s="44">
        <v>357</v>
      </c>
      <c r="C15" s="45">
        <v>300</v>
      </c>
      <c r="D15" s="44">
        <v>283</v>
      </c>
      <c r="E15" s="47">
        <v>263</v>
      </c>
      <c r="F15" s="13">
        <f t="shared" si="4"/>
        <v>-37</v>
      </c>
      <c r="G15" s="14">
        <f t="shared" si="0"/>
        <v>-20</v>
      </c>
      <c r="H15" s="15">
        <f t="shared" si="1"/>
        <v>73.669467787114854</v>
      </c>
      <c r="I15" s="15">
        <f t="shared" si="2"/>
        <v>87.666666666666671</v>
      </c>
      <c r="J15" s="18">
        <f t="shared" si="3"/>
        <v>92.932862190812727</v>
      </c>
    </row>
    <row r="16" spans="1:10" ht="18" customHeight="1">
      <c r="A16" s="43" t="s">
        <v>21</v>
      </c>
      <c r="B16" s="44">
        <v>498</v>
      </c>
      <c r="C16" s="45">
        <v>452</v>
      </c>
      <c r="D16" s="44">
        <v>426</v>
      </c>
      <c r="E16" s="47">
        <v>347</v>
      </c>
      <c r="F16" s="13">
        <f t="shared" si="4"/>
        <v>-105</v>
      </c>
      <c r="G16" s="14">
        <f t="shared" si="0"/>
        <v>-79</v>
      </c>
      <c r="H16" s="15">
        <f t="shared" si="1"/>
        <v>69.678714859437747</v>
      </c>
      <c r="I16" s="15">
        <f t="shared" si="2"/>
        <v>76.769911504424783</v>
      </c>
      <c r="J16" s="18">
        <f t="shared" si="3"/>
        <v>81.455399061032864</v>
      </c>
    </row>
    <row r="17" spans="1:10" ht="18" customHeight="1">
      <c r="A17" s="43" t="s">
        <v>22</v>
      </c>
      <c r="B17" s="44">
        <v>596</v>
      </c>
      <c r="C17" s="45">
        <v>500</v>
      </c>
      <c r="D17" s="44">
        <v>486</v>
      </c>
      <c r="E17" s="47">
        <v>516</v>
      </c>
      <c r="F17" s="13">
        <f t="shared" si="4"/>
        <v>16</v>
      </c>
      <c r="G17" s="14">
        <f t="shared" si="0"/>
        <v>30</v>
      </c>
      <c r="H17" s="15">
        <f t="shared" si="1"/>
        <v>86.577181208053688</v>
      </c>
      <c r="I17" s="15">
        <f t="shared" si="2"/>
        <v>103.2</v>
      </c>
      <c r="J17" s="18">
        <f t="shared" si="3"/>
        <v>106.17283950617285</v>
      </c>
    </row>
    <row r="18" spans="1:10" ht="18" customHeight="1">
      <c r="A18" s="43" t="s">
        <v>23</v>
      </c>
      <c r="B18" s="44">
        <v>1615</v>
      </c>
      <c r="C18" s="45">
        <v>1382</v>
      </c>
      <c r="D18" s="44">
        <v>1303</v>
      </c>
      <c r="E18" s="47">
        <v>979</v>
      </c>
      <c r="F18" s="13">
        <f t="shared" si="4"/>
        <v>-403</v>
      </c>
      <c r="G18" s="14">
        <f t="shared" si="0"/>
        <v>-324</v>
      </c>
      <c r="H18" s="15">
        <f t="shared" si="1"/>
        <v>60.619195046439636</v>
      </c>
      <c r="I18" s="15">
        <f t="shared" si="2"/>
        <v>70.839363241678726</v>
      </c>
      <c r="J18" s="18">
        <f t="shared" si="3"/>
        <v>75.134305448963929</v>
      </c>
    </row>
    <row r="19" spans="1:10" ht="18" customHeight="1">
      <c r="A19" s="43" t="s">
        <v>24</v>
      </c>
      <c r="B19" s="44">
        <v>411</v>
      </c>
      <c r="C19" s="45">
        <v>361</v>
      </c>
      <c r="D19" s="44">
        <v>340</v>
      </c>
      <c r="E19" s="47">
        <v>692</v>
      </c>
      <c r="F19" s="13">
        <f t="shared" si="4"/>
        <v>331</v>
      </c>
      <c r="G19" s="14">
        <f t="shared" si="0"/>
        <v>352</v>
      </c>
      <c r="H19" s="15">
        <f t="shared" si="1"/>
        <v>168.3698296836983</v>
      </c>
      <c r="I19" s="15">
        <f t="shared" si="2"/>
        <v>191.68975069252076</v>
      </c>
      <c r="J19" s="18">
        <f t="shared" si="3"/>
        <v>203.52941176470586</v>
      </c>
    </row>
    <row r="20" spans="1:10" ht="18" customHeight="1">
      <c r="A20" s="43" t="s">
        <v>25</v>
      </c>
      <c r="B20" s="44">
        <v>163</v>
      </c>
      <c r="C20" s="45">
        <v>151</v>
      </c>
      <c r="D20" s="44">
        <v>143</v>
      </c>
      <c r="E20" s="47">
        <v>86</v>
      </c>
      <c r="F20" s="13">
        <f t="shared" si="4"/>
        <v>-65</v>
      </c>
      <c r="G20" s="14">
        <f t="shared" si="0"/>
        <v>-57</v>
      </c>
      <c r="H20" s="15">
        <f t="shared" si="1"/>
        <v>52.760736196319016</v>
      </c>
      <c r="I20" s="15">
        <f t="shared" si="2"/>
        <v>56.953642384105962</v>
      </c>
      <c r="J20" s="18">
        <f t="shared" si="3"/>
        <v>60.139860139860133</v>
      </c>
    </row>
    <row r="21" spans="1:10" ht="18" customHeight="1">
      <c r="A21" s="43" t="s">
        <v>26</v>
      </c>
      <c r="B21" s="44">
        <v>345</v>
      </c>
      <c r="C21" s="45">
        <v>274</v>
      </c>
      <c r="D21" s="44">
        <v>258</v>
      </c>
      <c r="E21" s="47">
        <v>167</v>
      </c>
      <c r="F21" s="13">
        <f t="shared" si="4"/>
        <v>-107</v>
      </c>
      <c r="G21" s="14">
        <f t="shared" si="0"/>
        <v>-91</v>
      </c>
      <c r="H21" s="15">
        <f t="shared" si="1"/>
        <v>48.405797101449281</v>
      </c>
      <c r="I21" s="15">
        <f t="shared" si="2"/>
        <v>60.948905109489047</v>
      </c>
      <c r="J21" s="18">
        <f t="shared" si="3"/>
        <v>64.728682170542641</v>
      </c>
    </row>
    <row r="22" spans="1:10" ht="18" customHeight="1">
      <c r="A22" s="43" t="s">
        <v>27</v>
      </c>
      <c r="B22" s="44">
        <v>154</v>
      </c>
      <c r="C22" s="45">
        <v>130</v>
      </c>
      <c r="D22" s="44">
        <v>122</v>
      </c>
      <c r="E22" s="47">
        <v>103</v>
      </c>
      <c r="F22" s="13">
        <f t="shared" si="4"/>
        <v>-27</v>
      </c>
      <c r="G22" s="14">
        <f t="shared" si="0"/>
        <v>-19</v>
      </c>
      <c r="H22" s="15">
        <f t="shared" si="1"/>
        <v>66.883116883116884</v>
      </c>
      <c r="I22" s="15">
        <f t="shared" si="2"/>
        <v>79.230769230769226</v>
      </c>
      <c r="J22" s="18">
        <f t="shared" si="3"/>
        <v>84.426229508196727</v>
      </c>
    </row>
    <row r="23" spans="1:10" ht="18" customHeight="1">
      <c r="A23" s="43" t="s">
        <v>28</v>
      </c>
      <c r="B23" s="44">
        <v>413</v>
      </c>
      <c r="C23" s="45">
        <v>332</v>
      </c>
      <c r="D23" s="44">
        <v>314</v>
      </c>
      <c r="E23" s="47">
        <v>353</v>
      </c>
      <c r="F23" s="13">
        <f t="shared" si="4"/>
        <v>21</v>
      </c>
      <c r="G23" s="14">
        <f t="shared" si="0"/>
        <v>39</v>
      </c>
      <c r="H23" s="15">
        <f t="shared" si="1"/>
        <v>85.472154963680396</v>
      </c>
      <c r="I23" s="15">
        <f t="shared" si="2"/>
        <v>106.32530120481927</v>
      </c>
      <c r="J23" s="18">
        <f t="shared" si="3"/>
        <v>112.4203821656051</v>
      </c>
    </row>
    <row r="24" spans="1:10" ht="18" customHeight="1">
      <c r="A24" s="43" t="s">
        <v>29</v>
      </c>
      <c r="B24" s="44">
        <v>938</v>
      </c>
      <c r="C24" s="45">
        <v>807</v>
      </c>
      <c r="D24" s="44">
        <v>767</v>
      </c>
      <c r="E24" s="47">
        <v>682</v>
      </c>
      <c r="F24" s="13">
        <f t="shared" si="4"/>
        <v>-125</v>
      </c>
      <c r="G24" s="14">
        <f t="shared" si="0"/>
        <v>-85</v>
      </c>
      <c r="H24" s="15">
        <f t="shared" si="1"/>
        <v>72.707889125799568</v>
      </c>
      <c r="I24" s="15">
        <f t="shared" si="2"/>
        <v>84.510532837670382</v>
      </c>
      <c r="J24" s="18">
        <f t="shared" si="3"/>
        <v>88.917861799217732</v>
      </c>
    </row>
    <row r="25" spans="1:10" ht="18" customHeight="1">
      <c r="A25" s="43" t="s">
        <v>30</v>
      </c>
      <c r="B25" s="44">
        <v>293</v>
      </c>
      <c r="C25" s="45">
        <v>240</v>
      </c>
      <c r="D25" s="44">
        <v>228</v>
      </c>
      <c r="E25" s="47">
        <v>280</v>
      </c>
      <c r="F25" s="13">
        <f t="shared" si="4"/>
        <v>40</v>
      </c>
      <c r="G25" s="14">
        <f t="shared" si="0"/>
        <v>52</v>
      </c>
      <c r="H25" s="15">
        <f t="shared" si="1"/>
        <v>95.563139931740608</v>
      </c>
      <c r="I25" s="15">
        <f t="shared" si="2"/>
        <v>116.66666666666667</v>
      </c>
      <c r="J25" s="18">
        <f t="shared" si="3"/>
        <v>122.80701754385966</v>
      </c>
    </row>
    <row r="26" spans="1:10" ht="18" customHeight="1">
      <c r="A26" s="43" t="s">
        <v>31</v>
      </c>
      <c r="B26" s="44">
        <v>161</v>
      </c>
      <c r="C26" s="45">
        <v>145</v>
      </c>
      <c r="D26" s="44">
        <v>136</v>
      </c>
      <c r="E26" s="47">
        <v>165</v>
      </c>
      <c r="F26" s="13">
        <f t="shared" si="4"/>
        <v>20</v>
      </c>
      <c r="G26" s="14">
        <f t="shared" si="0"/>
        <v>29</v>
      </c>
      <c r="H26" s="15">
        <f t="shared" si="1"/>
        <v>102.48447204968944</v>
      </c>
      <c r="I26" s="15">
        <f t="shared" si="2"/>
        <v>113.79310344827587</v>
      </c>
      <c r="J26" s="18">
        <f t="shared" si="3"/>
        <v>121.3235294117647</v>
      </c>
    </row>
    <row r="27" spans="1:10" ht="18" customHeight="1">
      <c r="A27" s="43" t="s">
        <v>32</v>
      </c>
      <c r="B27" s="44">
        <v>505</v>
      </c>
      <c r="C27" s="45">
        <v>427</v>
      </c>
      <c r="D27" s="44">
        <v>401</v>
      </c>
      <c r="E27" s="47">
        <v>284</v>
      </c>
      <c r="F27" s="13">
        <f t="shared" si="4"/>
        <v>-143</v>
      </c>
      <c r="G27" s="14">
        <f t="shared" si="0"/>
        <v>-117</v>
      </c>
      <c r="H27" s="15">
        <f t="shared" si="1"/>
        <v>56.237623762376245</v>
      </c>
      <c r="I27" s="15">
        <f t="shared" si="2"/>
        <v>66.510538641686182</v>
      </c>
      <c r="J27" s="18">
        <f t="shared" si="3"/>
        <v>70.822942643391514</v>
      </c>
    </row>
    <row r="28" spans="1:10" ht="18" customHeight="1">
      <c r="A28" s="43" t="s">
        <v>33</v>
      </c>
      <c r="B28" s="44">
        <v>470</v>
      </c>
      <c r="C28" s="45">
        <v>347</v>
      </c>
      <c r="D28" s="44">
        <v>325</v>
      </c>
      <c r="E28" s="47">
        <v>349</v>
      </c>
      <c r="F28" s="13">
        <f t="shared" si="4"/>
        <v>2</v>
      </c>
      <c r="G28" s="14">
        <f t="shared" si="0"/>
        <v>24</v>
      </c>
      <c r="H28" s="15">
        <f t="shared" si="1"/>
        <v>74.255319148936167</v>
      </c>
      <c r="I28" s="15">
        <f t="shared" si="2"/>
        <v>100.57636887608071</v>
      </c>
      <c r="J28" s="18">
        <f t="shared" si="3"/>
        <v>107.38461538461539</v>
      </c>
    </row>
    <row r="29" spans="1:10" ht="18" customHeight="1">
      <c r="A29" s="43" t="s">
        <v>34</v>
      </c>
      <c r="B29" s="44">
        <v>1045</v>
      </c>
      <c r="C29" s="45">
        <v>935</v>
      </c>
      <c r="D29" s="44">
        <v>884</v>
      </c>
      <c r="E29" s="47">
        <v>809</v>
      </c>
      <c r="F29" s="13">
        <f t="shared" si="4"/>
        <v>-126</v>
      </c>
      <c r="G29" s="14">
        <f t="shared" si="0"/>
        <v>-75</v>
      </c>
      <c r="H29" s="15">
        <f t="shared" si="1"/>
        <v>77.41626794258373</v>
      </c>
      <c r="I29" s="15">
        <f t="shared" si="2"/>
        <v>86.524064171123001</v>
      </c>
      <c r="J29" s="18">
        <f t="shared" si="3"/>
        <v>91.515837104072389</v>
      </c>
    </row>
    <row r="30" spans="1:10" ht="18" customHeight="1">
      <c r="A30" s="43" t="s">
        <v>35</v>
      </c>
      <c r="B30" s="44">
        <v>744</v>
      </c>
      <c r="C30" s="45">
        <v>632</v>
      </c>
      <c r="D30" s="44">
        <v>595</v>
      </c>
      <c r="E30" s="47">
        <v>607</v>
      </c>
      <c r="F30" s="13">
        <f t="shared" si="4"/>
        <v>-25</v>
      </c>
      <c r="G30" s="14">
        <f t="shared" si="0"/>
        <v>12</v>
      </c>
      <c r="H30" s="15">
        <f t="shared" si="1"/>
        <v>81.586021505376351</v>
      </c>
      <c r="I30" s="15">
        <f t="shared" si="2"/>
        <v>96.044303797468359</v>
      </c>
      <c r="J30" s="18">
        <f t="shared" si="3"/>
        <v>102.01680672268907</v>
      </c>
    </row>
    <row r="31" spans="1:10" ht="18" customHeight="1">
      <c r="A31" s="43" t="s">
        <v>36</v>
      </c>
      <c r="B31" s="44">
        <v>93</v>
      </c>
      <c r="C31" s="45">
        <v>83</v>
      </c>
      <c r="D31" s="44">
        <v>77</v>
      </c>
      <c r="E31" s="47">
        <v>84</v>
      </c>
      <c r="F31" s="13">
        <f t="shared" si="4"/>
        <v>1</v>
      </c>
      <c r="G31" s="14">
        <f t="shared" si="0"/>
        <v>7</v>
      </c>
      <c r="H31" s="15">
        <f t="shared" si="1"/>
        <v>90.322580645161281</v>
      </c>
      <c r="I31" s="15">
        <f t="shared" si="2"/>
        <v>101.20481927710843</v>
      </c>
      <c r="J31" s="18">
        <f t="shared" si="3"/>
        <v>109.09090909090908</v>
      </c>
    </row>
    <row r="32" spans="1:10" ht="18" customHeight="1">
      <c r="A32" s="43" t="s">
        <v>37</v>
      </c>
      <c r="B32" s="44">
        <v>421</v>
      </c>
      <c r="C32" s="45">
        <v>395</v>
      </c>
      <c r="D32" s="44">
        <v>376</v>
      </c>
      <c r="E32" s="47">
        <v>556</v>
      </c>
      <c r="F32" s="13">
        <f t="shared" si="4"/>
        <v>161</v>
      </c>
      <c r="G32" s="14">
        <f t="shared" si="0"/>
        <v>180</v>
      </c>
      <c r="H32" s="15">
        <f t="shared" si="1"/>
        <v>132.0665083135392</v>
      </c>
      <c r="I32" s="15">
        <f t="shared" si="2"/>
        <v>140.75949367088606</v>
      </c>
      <c r="J32" s="18">
        <f t="shared" si="3"/>
        <v>147.87234042553192</v>
      </c>
    </row>
    <row r="33" spans="1:10" ht="18" customHeight="1">
      <c r="A33" s="43" t="s">
        <v>38</v>
      </c>
      <c r="B33" s="44">
        <v>237</v>
      </c>
      <c r="C33" s="45">
        <v>203</v>
      </c>
      <c r="D33" s="44">
        <v>193</v>
      </c>
      <c r="E33" s="47">
        <v>190</v>
      </c>
      <c r="F33" s="13">
        <f t="shared" si="4"/>
        <v>-13</v>
      </c>
      <c r="G33" s="14">
        <f t="shared" si="0"/>
        <v>-3</v>
      </c>
      <c r="H33" s="15">
        <f t="shared" si="1"/>
        <v>80.168776371308013</v>
      </c>
      <c r="I33" s="15">
        <f t="shared" si="2"/>
        <v>93.596059113300484</v>
      </c>
      <c r="J33" s="18">
        <f t="shared" si="3"/>
        <v>98.445595854922274</v>
      </c>
    </row>
    <row r="34" spans="1:10" ht="18" customHeight="1">
      <c r="A34" s="43" t="s">
        <v>39</v>
      </c>
      <c r="B34" s="44">
        <v>401</v>
      </c>
      <c r="C34" s="45">
        <v>290</v>
      </c>
      <c r="D34" s="44">
        <v>272</v>
      </c>
      <c r="E34" s="47">
        <v>201</v>
      </c>
      <c r="F34" s="13">
        <f t="shared" si="4"/>
        <v>-89</v>
      </c>
      <c r="G34" s="14">
        <f t="shared" si="0"/>
        <v>-71</v>
      </c>
      <c r="H34" s="15">
        <f t="shared" si="1"/>
        <v>50.124688279301743</v>
      </c>
      <c r="I34" s="15">
        <f t="shared" si="2"/>
        <v>69.310344827586206</v>
      </c>
      <c r="J34" s="18">
        <f t="shared" si="3"/>
        <v>73.89705882352942</v>
      </c>
    </row>
    <row r="35" spans="1:10" ht="18" customHeight="1">
      <c r="A35" s="43" t="s">
        <v>40</v>
      </c>
      <c r="B35" s="44">
        <v>539</v>
      </c>
      <c r="C35" s="45">
        <v>482</v>
      </c>
      <c r="D35" s="44">
        <v>456</v>
      </c>
      <c r="E35" s="47">
        <v>507</v>
      </c>
      <c r="F35" s="13">
        <f t="shared" si="4"/>
        <v>25</v>
      </c>
      <c r="G35" s="14">
        <f t="shared" si="0"/>
        <v>51</v>
      </c>
      <c r="H35" s="15">
        <f t="shared" si="1"/>
        <v>94.063079777365488</v>
      </c>
      <c r="I35" s="15">
        <f t="shared" si="2"/>
        <v>105.18672199170125</v>
      </c>
      <c r="J35" s="18">
        <f t="shared" si="3"/>
        <v>111.18421052631579</v>
      </c>
    </row>
    <row r="36" spans="1:10" ht="18" customHeight="1">
      <c r="A36" s="43" t="s">
        <v>41</v>
      </c>
      <c r="B36" s="44">
        <v>240</v>
      </c>
      <c r="C36" s="45">
        <v>180</v>
      </c>
      <c r="D36" s="44">
        <v>170</v>
      </c>
      <c r="E36" s="47">
        <v>154</v>
      </c>
      <c r="F36" s="13">
        <f t="shared" si="4"/>
        <v>-26</v>
      </c>
      <c r="G36" s="14">
        <f t="shared" si="0"/>
        <v>-16</v>
      </c>
      <c r="H36" s="15">
        <f t="shared" si="1"/>
        <v>64.166666666666671</v>
      </c>
      <c r="I36" s="15">
        <f t="shared" si="2"/>
        <v>85.555555555555557</v>
      </c>
      <c r="J36" s="18">
        <f t="shared" si="3"/>
        <v>90.588235294117652</v>
      </c>
    </row>
    <row r="37" spans="1:10" ht="18" customHeight="1">
      <c r="A37" s="43" t="s">
        <v>64</v>
      </c>
      <c r="B37" s="44">
        <v>579</v>
      </c>
      <c r="C37" s="45">
        <v>560</v>
      </c>
      <c r="D37" s="44">
        <v>539</v>
      </c>
      <c r="E37" s="47">
        <v>399</v>
      </c>
      <c r="F37" s="13">
        <f t="shared" si="4"/>
        <v>-161</v>
      </c>
      <c r="G37" s="14">
        <f t="shared" si="0"/>
        <v>-140</v>
      </c>
      <c r="H37" s="15">
        <f t="shared" si="1"/>
        <v>68.911917098445599</v>
      </c>
      <c r="I37" s="15">
        <f t="shared" si="2"/>
        <v>71.25</v>
      </c>
      <c r="J37" s="18">
        <f t="shared" si="3"/>
        <v>74.025974025974023</v>
      </c>
    </row>
    <row r="38" spans="1:10" ht="18" customHeight="1">
      <c r="A38" s="43" t="s">
        <v>43</v>
      </c>
      <c r="B38" s="44">
        <v>677</v>
      </c>
      <c r="C38" s="45">
        <v>607</v>
      </c>
      <c r="D38" s="44">
        <v>576</v>
      </c>
      <c r="E38" s="47">
        <v>639</v>
      </c>
      <c r="F38" s="13">
        <f t="shared" si="4"/>
        <v>32</v>
      </c>
      <c r="G38" s="14">
        <f t="shared" si="0"/>
        <v>63</v>
      </c>
      <c r="H38" s="15">
        <f t="shared" si="1"/>
        <v>94.387001477104874</v>
      </c>
      <c r="I38" s="15">
        <f t="shared" si="2"/>
        <v>105.27182866556836</v>
      </c>
      <c r="J38" s="18">
        <f t="shared" si="3"/>
        <v>110.9375</v>
      </c>
    </row>
    <row r="39" spans="1:10" ht="18" customHeight="1">
      <c r="A39" s="43" t="s">
        <v>44</v>
      </c>
      <c r="B39" s="44">
        <v>63</v>
      </c>
      <c r="C39" s="45">
        <v>42</v>
      </c>
      <c r="D39" s="44">
        <v>41</v>
      </c>
      <c r="E39" s="47">
        <v>63</v>
      </c>
      <c r="F39" s="13">
        <f t="shared" si="4"/>
        <v>21</v>
      </c>
      <c r="G39" s="14">
        <f t="shared" si="0"/>
        <v>22</v>
      </c>
      <c r="H39" s="15">
        <f t="shared" si="1"/>
        <v>100</v>
      </c>
      <c r="I39" s="15">
        <f t="shared" si="2"/>
        <v>150</v>
      </c>
      <c r="J39" s="18">
        <f t="shared" si="3"/>
        <v>153.65853658536585</v>
      </c>
    </row>
    <row r="40" spans="1:10" ht="18" customHeight="1">
      <c r="A40" s="43" t="s">
        <v>45</v>
      </c>
      <c r="B40" s="44">
        <v>192</v>
      </c>
      <c r="C40" s="45">
        <v>154</v>
      </c>
      <c r="D40" s="44">
        <v>145</v>
      </c>
      <c r="E40" s="47">
        <v>159</v>
      </c>
      <c r="F40" s="13">
        <f t="shared" si="4"/>
        <v>5</v>
      </c>
      <c r="G40" s="14">
        <f t="shared" si="0"/>
        <v>14</v>
      </c>
      <c r="H40" s="15">
        <f t="shared" si="1"/>
        <v>82.8125</v>
      </c>
      <c r="I40" s="15">
        <f t="shared" si="2"/>
        <v>103.24675324675326</v>
      </c>
      <c r="J40" s="18">
        <f t="shared" si="3"/>
        <v>109.6551724137931</v>
      </c>
    </row>
    <row r="41" spans="1:10" ht="18" customHeight="1">
      <c r="A41" s="43" t="s">
        <v>46</v>
      </c>
      <c r="B41" s="44">
        <v>147</v>
      </c>
      <c r="C41" s="45">
        <v>137</v>
      </c>
      <c r="D41" s="44">
        <v>141</v>
      </c>
      <c r="E41" s="47">
        <v>162</v>
      </c>
      <c r="F41" s="13">
        <f t="shared" si="4"/>
        <v>25</v>
      </c>
      <c r="G41" s="14">
        <f t="shared" si="0"/>
        <v>21</v>
      </c>
      <c r="H41" s="15">
        <f t="shared" si="1"/>
        <v>110.20408163265304</v>
      </c>
      <c r="I41" s="15">
        <f t="shared" si="2"/>
        <v>118.24817518248176</v>
      </c>
      <c r="J41" s="18">
        <f t="shared" si="3"/>
        <v>114.89361702127661</v>
      </c>
    </row>
    <row r="42" spans="1:10" ht="18" customHeight="1">
      <c r="A42" s="43" t="s">
        <v>47</v>
      </c>
      <c r="B42" s="44">
        <v>1377</v>
      </c>
      <c r="C42" s="45">
        <v>1211</v>
      </c>
      <c r="D42" s="44">
        <v>1205</v>
      </c>
      <c r="E42" s="47">
        <v>948</v>
      </c>
      <c r="F42" s="13">
        <f t="shared" si="4"/>
        <v>-263</v>
      </c>
      <c r="G42" s="14">
        <f t="shared" si="0"/>
        <v>-257</v>
      </c>
      <c r="H42" s="15">
        <f t="shared" si="1"/>
        <v>68.84531590413944</v>
      </c>
      <c r="I42" s="15">
        <f t="shared" si="2"/>
        <v>78.282411230388107</v>
      </c>
      <c r="J42" s="18">
        <f t="shared" si="3"/>
        <v>78.672199170124486</v>
      </c>
    </row>
    <row r="43" spans="1:10" ht="18" customHeight="1">
      <c r="A43" s="43" t="s">
        <v>48</v>
      </c>
      <c r="B43" s="44">
        <v>880</v>
      </c>
      <c r="C43" s="45">
        <v>828</v>
      </c>
      <c r="D43" s="44">
        <v>777</v>
      </c>
      <c r="E43" s="47">
        <v>471</v>
      </c>
      <c r="F43" s="13">
        <f t="shared" si="4"/>
        <v>-357</v>
      </c>
      <c r="G43" s="14">
        <f t="shared" si="0"/>
        <v>-306</v>
      </c>
      <c r="H43" s="15">
        <f t="shared" si="1"/>
        <v>53.52272727272728</v>
      </c>
      <c r="I43" s="15">
        <f t="shared" si="2"/>
        <v>56.884057971014492</v>
      </c>
      <c r="J43" s="18">
        <f t="shared" si="3"/>
        <v>60.617760617760617</v>
      </c>
    </row>
    <row r="44" spans="1:10" ht="18" customHeight="1">
      <c r="A44" s="43" t="s">
        <v>49</v>
      </c>
      <c r="B44" s="44">
        <v>401</v>
      </c>
      <c r="C44" s="45">
        <v>299</v>
      </c>
      <c r="D44" s="44">
        <v>324</v>
      </c>
      <c r="E44" s="47">
        <v>452</v>
      </c>
      <c r="F44" s="13">
        <f t="shared" si="4"/>
        <v>153</v>
      </c>
      <c r="G44" s="14">
        <f t="shared" si="0"/>
        <v>128</v>
      </c>
      <c r="H44" s="15">
        <f t="shared" si="1"/>
        <v>112.71820448877806</v>
      </c>
      <c r="I44" s="15">
        <f t="shared" si="2"/>
        <v>151.17056856187293</v>
      </c>
      <c r="J44" s="18">
        <f t="shared" si="3"/>
        <v>139.50617283950618</v>
      </c>
    </row>
    <row r="45" spans="1:10" ht="18" customHeight="1">
      <c r="A45" s="43" t="s">
        <v>50</v>
      </c>
      <c r="B45" s="44">
        <v>479</v>
      </c>
      <c r="C45" s="45">
        <v>417</v>
      </c>
      <c r="D45" s="44">
        <v>391</v>
      </c>
      <c r="E45" s="47">
        <v>365</v>
      </c>
      <c r="F45" s="13">
        <f t="shared" si="4"/>
        <v>-52</v>
      </c>
      <c r="G45" s="14">
        <f t="shared" si="0"/>
        <v>-26</v>
      </c>
      <c r="H45" s="15">
        <f t="shared" si="1"/>
        <v>76.200417536534445</v>
      </c>
      <c r="I45" s="15">
        <f t="shared" si="2"/>
        <v>87.529976019184659</v>
      </c>
      <c r="J45" s="18">
        <f t="shared" si="3"/>
        <v>93.350383631713555</v>
      </c>
    </row>
    <row r="46" spans="1:10" ht="18" customHeight="1">
      <c r="A46" s="43" t="s">
        <v>51</v>
      </c>
      <c r="B46" s="44">
        <v>151</v>
      </c>
      <c r="C46" s="45">
        <v>133</v>
      </c>
      <c r="D46" s="44">
        <v>125</v>
      </c>
      <c r="E46" s="47">
        <v>130</v>
      </c>
      <c r="F46" s="13">
        <f t="shared" si="4"/>
        <v>-3</v>
      </c>
      <c r="G46" s="14">
        <f t="shared" si="0"/>
        <v>5</v>
      </c>
      <c r="H46" s="15">
        <f t="shared" si="1"/>
        <v>86.092715231788077</v>
      </c>
      <c r="I46" s="15">
        <f t="shared" si="2"/>
        <v>97.744360902255636</v>
      </c>
      <c r="J46" s="18">
        <f t="shared" si="3"/>
        <v>104</v>
      </c>
    </row>
    <row r="47" spans="1:10" ht="18" customHeight="1">
      <c r="A47" s="48" t="s">
        <v>52</v>
      </c>
      <c r="B47" s="49">
        <v>19294</v>
      </c>
      <c r="C47" s="49">
        <v>16511</v>
      </c>
      <c r="D47" s="49">
        <v>15727</v>
      </c>
      <c r="E47" s="49">
        <v>15426</v>
      </c>
      <c r="F47" s="49">
        <f t="shared" si="4"/>
        <v>-1085</v>
      </c>
      <c r="G47" s="49">
        <f t="shared" ref="G47" si="5">SUM(G11:G46)</f>
        <v>-301</v>
      </c>
      <c r="H47" s="22">
        <f t="shared" si="1"/>
        <v>79.952316782419402</v>
      </c>
      <c r="I47" s="22">
        <f t="shared" si="2"/>
        <v>93.428623342014419</v>
      </c>
      <c r="J47" s="22">
        <f t="shared" si="3"/>
        <v>98.086093978508288</v>
      </c>
    </row>
    <row r="48" spans="1:10" ht="18" customHeight="1">
      <c r="A48" s="50" t="s">
        <v>71</v>
      </c>
      <c r="B48" s="51">
        <v>24136</v>
      </c>
      <c r="C48" s="51">
        <v>20155</v>
      </c>
      <c r="D48" s="51">
        <v>18877</v>
      </c>
      <c r="E48" s="51">
        <v>19530</v>
      </c>
      <c r="F48" s="23">
        <f t="shared" si="4"/>
        <v>-625</v>
      </c>
      <c r="G48" s="21">
        <f>+E48-D48</f>
        <v>653</v>
      </c>
      <c r="H48" s="22">
        <f t="shared" si="1"/>
        <v>80.916473317865439</v>
      </c>
      <c r="I48" s="22">
        <f t="shared" si="2"/>
        <v>96.89903249813942</v>
      </c>
      <c r="J48" s="18">
        <f t="shared" si="3"/>
        <v>103.45923610743233</v>
      </c>
    </row>
    <row r="49" spans="1:10" ht="18" customHeight="1">
      <c r="A49" s="50" t="s">
        <v>72</v>
      </c>
      <c r="B49" s="51">
        <v>2235</v>
      </c>
      <c r="C49" s="51">
        <v>1853</v>
      </c>
      <c r="D49" s="51">
        <v>1912</v>
      </c>
      <c r="E49" s="51">
        <v>2055</v>
      </c>
      <c r="F49" s="13">
        <f t="shared" si="4"/>
        <v>202</v>
      </c>
      <c r="G49" s="14">
        <f>+E49-D49</f>
        <v>143</v>
      </c>
      <c r="H49" s="15">
        <f t="shared" si="1"/>
        <v>91.946308724832221</v>
      </c>
      <c r="I49" s="15">
        <f t="shared" si="2"/>
        <v>110.90124123043712</v>
      </c>
      <c r="J49" s="22">
        <f t="shared" si="3"/>
        <v>107.47907949790796</v>
      </c>
    </row>
    <row r="50" spans="1:10" ht="18" customHeight="1">
      <c r="A50" s="50" t="s">
        <v>65</v>
      </c>
      <c r="B50" s="52">
        <v>0</v>
      </c>
      <c r="C50" s="52">
        <v>0</v>
      </c>
      <c r="D50" s="52">
        <v>-108</v>
      </c>
      <c r="E50" s="52">
        <v>-99</v>
      </c>
      <c r="F50" s="23">
        <f t="shared" si="4"/>
        <v>-99</v>
      </c>
      <c r="G50" s="21">
        <f>+E50-D50</f>
        <v>9</v>
      </c>
      <c r="H50" s="53" t="s">
        <v>55</v>
      </c>
      <c r="I50" s="53" t="s">
        <v>55</v>
      </c>
      <c r="J50" s="22">
        <f t="shared" si="3"/>
        <v>91.666666666666657</v>
      </c>
    </row>
    <row r="51" spans="1:10" ht="18" customHeight="1">
      <c r="A51" s="54" t="s">
        <v>73</v>
      </c>
      <c r="B51" s="55">
        <f>+B47+B48+B49+B50</f>
        <v>45665</v>
      </c>
      <c r="C51" s="55">
        <v>38519</v>
      </c>
      <c r="D51" s="55">
        <v>36408</v>
      </c>
      <c r="E51" s="55">
        <f t="shared" ref="E51" si="6">+E47+E48+E49+E50</f>
        <v>36912</v>
      </c>
      <c r="F51" s="23">
        <f t="shared" si="4"/>
        <v>-1607</v>
      </c>
      <c r="G51" s="21">
        <f>+E51-D51</f>
        <v>504</v>
      </c>
      <c r="H51" s="22">
        <f>+E51/B51*100</f>
        <v>80.832147158655417</v>
      </c>
      <c r="I51" s="24">
        <f>+E51/C51*100</f>
        <v>95.828032918819289</v>
      </c>
      <c r="J51" s="22">
        <f t="shared" si="3"/>
        <v>101.38431114040871</v>
      </c>
    </row>
    <row r="53" spans="1:10" ht="18" customHeight="1">
      <c r="C53" s="46"/>
      <c r="D53" s="46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topLeftCell="A4" workbookViewId="0">
      <selection activeCell="C28" sqref="C28"/>
    </sheetView>
  </sheetViews>
  <sheetFormatPr defaultRowHeight="14.25"/>
  <cols>
    <col min="1" max="1" width="26.28515625" style="4" customWidth="1"/>
    <col min="2" max="2" width="13" style="4" customWidth="1"/>
    <col min="3" max="3" width="18.5703125" style="4" customWidth="1"/>
    <col min="4" max="8" width="12.7109375" style="4" customWidth="1"/>
    <col min="9" max="9" width="13.5703125" style="4" customWidth="1"/>
    <col min="10" max="10" width="12.140625" style="6" customWidth="1"/>
    <col min="11" max="16384" width="9.140625" style="4"/>
  </cols>
  <sheetData>
    <row r="3" spans="1:10" ht="15">
      <c r="A3" s="1" t="s">
        <v>0</v>
      </c>
      <c r="B3" s="1"/>
      <c r="C3" s="1"/>
      <c r="D3" s="1"/>
      <c r="E3" s="1"/>
      <c r="F3" s="1"/>
      <c r="G3" s="1"/>
      <c r="H3" s="1"/>
      <c r="I3" s="2"/>
      <c r="J3" s="3"/>
    </row>
    <row r="4" spans="1:10" ht="18" customHeight="1">
      <c r="A4" s="4" t="s">
        <v>1</v>
      </c>
      <c r="B4" s="1"/>
      <c r="C4" s="1"/>
      <c r="D4" s="1"/>
      <c r="E4" s="1"/>
      <c r="F4" s="1"/>
      <c r="G4" s="1"/>
      <c r="H4" s="1"/>
      <c r="I4" s="1"/>
      <c r="J4" s="5"/>
    </row>
    <row r="5" spans="1:10" ht="13.5" customHeight="1">
      <c r="A5" s="4" t="s">
        <v>2</v>
      </c>
    </row>
    <row r="6" spans="1:10" ht="13.5" customHeight="1"/>
    <row r="7" spans="1:10" ht="13.5" customHeight="1"/>
    <row r="8" spans="1:10" ht="13.5" customHeight="1">
      <c r="I8" s="2" t="s">
        <v>3</v>
      </c>
      <c r="J8" s="3"/>
    </row>
    <row r="9" spans="1:10" ht="18.75" customHeight="1">
      <c r="A9" s="87" t="s">
        <v>4</v>
      </c>
      <c r="B9" s="89" t="s">
        <v>5</v>
      </c>
      <c r="C9" s="90"/>
      <c r="D9" s="90"/>
      <c r="E9" s="90"/>
      <c r="F9" s="90"/>
      <c r="G9" s="90"/>
      <c r="H9" s="90"/>
      <c r="I9" s="91"/>
      <c r="J9" s="7"/>
    </row>
    <row r="10" spans="1:10" ht="18.75" customHeight="1">
      <c r="A10" s="88"/>
      <c r="B10" s="92" t="s">
        <v>6</v>
      </c>
      <c r="C10" s="92" t="s">
        <v>7</v>
      </c>
      <c r="D10" s="94" t="s">
        <v>8</v>
      </c>
      <c r="E10" s="95"/>
      <c r="F10" s="98" t="s">
        <v>9</v>
      </c>
      <c r="G10" s="98"/>
      <c r="H10" s="99" t="s">
        <v>10</v>
      </c>
      <c r="I10" s="100"/>
      <c r="J10" s="8"/>
    </row>
    <row r="11" spans="1:10" ht="18.75" customHeight="1">
      <c r="A11" s="88"/>
      <c r="B11" s="92"/>
      <c r="C11" s="92"/>
      <c r="D11" s="96"/>
      <c r="E11" s="97"/>
      <c r="F11" s="70" t="s">
        <v>11</v>
      </c>
      <c r="G11" s="70" t="s">
        <v>12</v>
      </c>
      <c r="H11" s="70" t="s">
        <v>13</v>
      </c>
      <c r="I11" s="70" t="s">
        <v>14</v>
      </c>
      <c r="J11" s="8"/>
    </row>
    <row r="12" spans="1:10" ht="27.75" customHeight="1">
      <c r="A12" s="88"/>
      <c r="B12" s="93"/>
      <c r="C12" s="93"/>
      <c r="D12" s="9">
        <v>2012</v>
      </c>
      <c r="E12" s="9">
        <v>2013</v>
      </c>
      <c r="F12" s="72"/>
      <c r="G12" s="72"/>
      <c r="H12" s="72"/>
      <c r="I12" s="72"/>
      <c r="J12" s="8"/>
    </row>
    <row r="13" spans="1:10" ht="18" customHeight="1">
      <c r="A13" s="10" t="s">
        <v>15</v>
      </c>
      <c r="B13" s="56">
        <v>1</v>
      </c>
      <c r="C13" s="56">
        <v>2</v>
      </c>
      <c r="D13" s="56">
        <v>3</v>
      </c>
      <c r="E13" s="56">
        <v>4</v>
      </c>
      <c r="F13" s="56">
        <v>5</v>
      </c>
      <c r="G13" s="56">
        <v>6</v>
      </c>
      <c r="H13" s="56">
        <v>7</v>
      </c>
      <c r="I13" s="56">
        <v>8</v>
      </c>
      <c r="J13" s="11"/>
    </row>
    <row r="14" spans="1:10" ht="18" customHeight="1">
      <c r="A14" s="12" t="s">
        <v>16</v>
      </c>
      <c r="B14" s="13">
        <v>1015</v>
      </c>
      <c r="C14" s="13">
        <v>805</v>
      </c>
      <c r="D14" s="13">
        <v>786</v>
      </c>
      <c r="E14" s="13">
        <v>697</v>
      </c>
      <c r="F14" s="13">
        <f t="shared" ref="F14:F51" si="0">+E14-C14</f>
        <v>-108</v>
      </c>
      <c r="G14" s="14">
        <f>+E14-D14</f>
        <v>-89</v>
      </c>
      <c r="H14" s="15">
        <f>+E14/B14*100</f>
        <v>68.669950738916256</v>
      </c>
      <c r="I14" s="16">
        <f>+E14/C14*100</f>
        <v>86.58385093167702</v>
      </c>
      <c r="J14" s="17"/>
    </row>
    <row r="15" spans="1:10" ht="18" customHeight="1">
      <c r="A15" s="12" t="s">
        <v>17</v>
      </c>
      <c r="B15" s="13">
        <v>40</v>
      </c>
      <c r="C15" s="13">
        <v>16</v>
      </c>
      <c r="D15" s="13">
        <v>16</v>
      </c>
      <c r="E15" s="13">
        <v>73</v>
      </c>
      <c r="F15" s="13">
        <f t="shared" si="0"/>
        <v>57</v>
      </c>
      <c r="G15" s="14">
        <f t="shared" ref="G15:G52" si="1">+E15-D15</f>
        <v>57</v>
      </c>
      <c r="H15" s="15">
        <f>+E15/B15*100</f>
        <v>182.5</v>
      </c>
      <c r="I15" s="26" t="s">
        <v>55</v>
      </c>
      <c r="J15" s="17"/>
    </row>
    <row r="16" spans="1:10" ht="18" customHeight="1">
      <c r="A16" s="12" t="s">
        <v>18</v>
      </c>
      <c r="B16" s="13">
        <v>335</v>
      </c>
      <c r="C16" s="13">
        <v>315</v>
      </c>
      <c r="D16" s="13">
        <v>311</v>
      </c>
      <c r="E16" s="13">
        <v>49</v>
      </c>
      <c r="F16" s="13">
        <f t="shared" si="0"/>
        <v>-266</v>
      </c>
      <c r="G16" s="14">
        <f t="shared" si="1"/>
        <v>-262</v>
      </c>
      <c r="H16" s="15">
        <f>+E16/B16*100</f>
        <v>14.626865671641792</v>
      </c>
      <c r="I16" s="18">
        <f>+E16/C16*100</f>
        <v>15.555555555555555</v>
      </c>
      <c r="J16" s="17"/>
    </row>
    <row r="17" spans="1:10" ht="18" customHeight="1">
      <c r="A17" s="12" t="s">
        <v>19</v>
      </c>
      <c r="B17" s="13">
        <v>39</v>
      </c>
      <c r="C17" s="13">
        <v>39</v>
      </c>
      <c r="D17" s="13">
        <v>37</v>
      </c>
      <c r="E17" s="13">
        <v>8</v>
      </c>
      <c r="F17" s="13">
        <f t="shared" si="0"/>
        <v>-31</v>
      </c>
      <c r="G17" s="14">
        <f t="shared" si="1"/>
        <v>-29</v>
      </c>
      <c r="H17" s="15">
        <f>+E17/B17*100</f>
        <v>20.512820512820511</v>
      </c>
      <c r="I17" s="18">
        <f>+E17/C17*100</f>
        <v>20.512820512820511</v>
      </c>
      <c r="J17" s="17"/>
    </row>
    <row r="18" spans="1:10" ht="18" customHeight="1">
      <c r="A18" s="12" t="s">
        <v>20</v>
      </c>
      <c r="B18" s="13">
        <v>4</v>
      </c>
      <c r="C18" s="13">
        <v>4</v>
      </c>
      <c r="D18" s="13">
        <v>4</v>
      </c>
      <c r="E18" s="13">
        <v>29</v>
      </c>
      <c r="F18" s="13">
        <f t="shared" si="0"/>
        <v>25</v>
      </c>
      <c r="G18" s="14">
        <f t="shared" si="1"/>
        <v>25</v>
      </c>
      <c r="H18" s="26" t="s">
        <v>55</v>
      </c>
      <c r="I18" s="26" t="s">
        <v>55</v>
      </c>
      <c r="J18" s="17"/>
    </row>
    <row r="19" spans="1:10" ht="18" customHeight="1">
      <c r="A19" s="12" t="s">
        <v>21</v>
      </c>
      <c r="B19" s="13">
        <v>57</v>
      </c>
      <c r="C19" s="13">
        <v>51</v>
      </c>
      <c r="D19" s="13">
        <v>48</v>
      </c>
      <c r="E19" s="13">
        <v>139</v>
      </c>
      <c r="F19" s="13">
        <f t="shared" si="0"/>
        <v>88</v>
      </c>
      <c r="G19" s="14">
        <f t="shared" si="1"/>
        <v>91</v>
      </c>
      <c r="H19" s="15">
        <f t="shared" ref="H19:H52" si="2">+E19/B19*100</f>
        <v>243.85964912280701</v>
      </c>
      <c r="I19" s="18">
        <f t="shared" ref="I19:I52" si="3">+E19/C19*100</f>
        <v>272.54901960784315</v>
      </c>
      <c r="J19" s="17"/>
    </row>
    <row r="20" spans="1:10" ht="18" customHeight="1">
      <c r="A20" s="12" t="s">
        <v>22</v>
      </c>
      <c r="B20" s="13">
        <v>744</v>
      </c>
      <c r="C20" s="13">
        <v>574</v>
      </c>
      <c r="D20" s="13">
        <v>545</v>
      </c>
      <c r="E20" s="13">
        <v>206</v>
      </c>
      <c r="F20" s="13">
        <f t="shared" si="0"/>
        <v>-368</v>
      </c>
      <c r="G20" s="14">
        <f t="shared" si="1"/>
        <v>-339</v>
      </c>
      <c r="H20" s="15">
        <f t="shared" si="2"/>
        <v>27.688172043010752</v>
      </c>
      <c r="I20" s="18">
        <f t="shared" si="3"/>
        <v>35.88850174216028</v>
      </c>
      <c r="J20" s="17"/>
    </row>
    <row r="21" spans="1:10" ht="18" customHeight="1">
      <c r="A21" s="12" t="s">
        <v>23</v>
      </c>
      <c r="B21" s="13">
        <v>43</v>
      </c>
      <c r="C21" s="13">
        <v>43</v>
      </c>
      <c r="D21" s="13">
        <v>20</v>
      </c>
      <c r="E21" s="13">
        <v>80</v>
      </c>
      <c r="F21" s="13">
        <f t="shared" si="0"/>
        <v>37</v>
      </c>
      <c r="G21" s="14">
        <f t="shared" si="1"/>
        <v>60</v>
      </c>
      <c r="H21" s="15">
        <f t="shared" si="2"/>
        <v>186.04651162790697</v>
      </c>
      <c r="I21" s="18">
        <f t="shared" si="3"/>
        <v>186.04651162790697</v>
      </c>
      <c r="J21" s="17"/>
    </row>
    <row r="22" spans="1:10" ht="18" customHeight="1">
      <c r="A22" s="12" t="s">
        <v>24</v>
      </c>
      <c r="B22" s="13">
        <v>533</v>
      </c>
      <c r="C22" s="13">
        <v>528</v>
      </c>
      <c r="D22" s="13">
        <v>573</v>
      </c>
      <c r="E22" s="13">
        <v>50</v>
      </c>
      <c r="F22" s="13">
        <f t="shared" si="0"/>
        <v>-478</v>
      </c>
      <c r="G22" s="14">
        <f t="shared" si="1"/>
        <v>-523</v>
      </c>
      <c r="H22" s="15">
        <f t="shared" si="2"/>
        <v>9.3808630393996246</v>
      </c>
      <c r="I22" s="18">
        <f t="shared" si="3"/>
        <v>9.4696969696969688</v>
      </c>
      <c r="J22" s="17"/>
    </row>
    <row r="23" spans="1:10" ht="18" customHeight="1">
      <c r="A23" s="12" t="s">
        <v>25</v>
      </c>
      <c r="B23" s="13">
        <v>7</v>
      </c>
      <c r="C23" s="13">
        <v>6</v>
      </c>
      <c r="D23" s="13">
        <v>5</v>
      </c>
      <c r="E23" s="13">
        <v>2</v>
      </c>
      <c r="F23" s="13">
        <f t="shared" si="0"/>
        <v>-4</v>
      </c>
      <c r="G23" s="14">
        <f t="shared" si="1"/>
        <v>-3</v>
      </c>
      <c r="H23" s="15">
        <f t="shared" si="2"/>
        <v>28.571428571428569</v>
      </c>
      <c r="I23" s="18">
        <f t="shared" si="3"/>
        <v>33.333333333333329</v>
      </c>
      <c r="J23" s="17"/>
    </row>
    <row r="24" spans="1:10" ht="18" customHeight="1">
      <c r="A24" s="12" t="s">
        <v>26</v>
      </c>
      <c r="B24" s="13">
        <v>137</v>
      </c>
      <c r="C24" s="13">
        <v>137</v>
      </c>
      <c r="D24" s="13">
        <v>141</v>
      </c>
      <c r="E24" s="13">
        <v>191</v>
      </c>
      <c r="F24" s="13">
        <f t="shared" si="0"/>
        <v>54</v>
      </c>
      <c r="G24" s="14">
        <f t="shared" si="1"/>
        <v>50</v>
      </c>
      <c r="H24" s="15">
        <f t="shared" si="2"/>
        <v>139.41605839416059</v>
      </c>
      <c r="I24" s="18">
        <f t="shared" si="3"/>
        <v>139.41605839416059</v>
      </c>
      <c r="J24" s="17"/>
    </row>
    <row r="25" spans="1:10" ht="18" customHeight="1">
      <c r="A25" s="12" t="s">
        <v>27</v>
      </c>
      <c r="B25" s="13">
        <v>94</v>
      </c>
      <c r="C25" s="13">
        <v>94</v>
      </c>
      <c r="D25" s="13">
        <v>96</v>
      </c>
      <c r="E25" s="13">
        <v>191</v>
      </c>
      <c r="F25" s="13">
        <f t="shared" si="0"/>
        <v>97</v>
      </c>
      <c r="G25" s="14">
        <f t="shared" si="1"/>
        <v>95</v>
      </c>
      <c r="H25" s="15">
        <f t="shared" si="2"/>
        <v>203.19148936170214</v>
      </c>
      <c r="I25" s="18">
        <f t="shared" si="3"/>
        <v>203.19148936170214</v>
      </c>
      <c r="J25" s="17"/>
    </row>
    <row r="26" spans="1:10" ht="18" customHeight="1">
      <c r="A26" s="12" t="s">
        <v>28</v>
      </c>
      <c r="B26" s="13">
        <v>945</v>
      </c>
      <c r="C26" s="13">
        <v>18</v>
      </c>
      <c r="D26" s="13">
        <v>20</v>
      </c>
      <c r="E26" s="13">
        <v>68</v>
      </c>
      <c r="F26" s="13">
        <f t="shared" si="0"/>
        <v>50</v>
      </c>
      <c r="G26" s="14">
        <f t="shared" si="1"/>
        <v>48</v>
      </c>
      <c r="H26" s="15">
        <f t="shared" si="2"/>
        <v>7.1957671957671954</v>
      </c>
      <c r="I26" s="26" t="s">
        <v>55</v>
      </c>
      <c r="J26" s="17"/>
    </row>
    <row r="27" spans="1:10" ht="18" customHeight="1">
      <c r="A27" s="12" t="s">
        <v>29</v>
      </c>
      <c r="B27" s="13">
        <v>230</v>
      </c>
      <c r="C27" s="13">
        <v>104</v>
      </c>
      <c r="D27" s="13">
        <v>81</v>
      </c>
      <c r="E27" s="13">
        <v>72</v>
      </c>
      <c r="F27" s="13">
        <f t="shared" si="0"/>
        <v>-32</v>
      </c>
      <c r="G27" s="14">
        <f t="shared" si="1"/>
        <v>-9</v>
      </c>
      <c r="H27" s="15">
        <f t="shared" si="2"/>
        <v>31.304347826086961</v>
      </c>
      <c r="I27" s="18">
        <f t="shared" si="3"/>
        <v>69.230769230769226</v>
      </c>
      <c r="J27" s="17"/>
    </row>
    <row r="28" spans="1:10" ht="18" customHeight="1">
      <c r="A28" s="12" t="s">
        <v>30</v>
      </c>
      <c r="B28" s="13">
        <v>27</v>
      </c>
      <c r="C28" s="13">
        <v>27</v>
      </c>
      <c r="D28" s="13">
        <v>23</v>
      </c>
      <c r="E28" s="13">
        <v>151</v>
      </c>
      <c r="F28" s="13">
        <f t="shared" si="0"/>
        <v>124</v>
      </c>
      <c r="G28" s="14">
        <f t="shared" si="1"/>
        <v>128</v>
      </c>
      <c r="H28" s="26" t="s">
        <v>55</v>
      </c>
      <c r="I28" s="26" t="s">
        <v>55</v>
      </c>
      <c r="J28" s="17"/>
    </row>
    <row r="29" spans="1:10" ht="18" customHeight="1">
      <c r="A29" s="12" t="s">
        <v>31</v>
      </c>
      <c r="B29" s="13">
        <v>17</v>
      </c>
      <c r="C29" s="13">
        <v>18</v>
      </c>
      <c r="D29" s="13">
        <v>15</v>
      </c>
      <c r="E29" s="13">
        <v>3</v>
      </c>
      <c r="F29" s="13">
        <f t="shared" si="0"/>
        <v>-15</v>
      </c>
      <c r="G29" s="14">
        <f t="shared" si="1"/>
        <v>-12</v>
      </c>
      <c r="H29" s="15">
        <f t="shared" si="2"/>
        <v>17.647058823529413</v>
      </c>
      <c r="I29" s="18">
        <f t="shared" si="3"/>
        <v>16.666666666666664</v>
      </c>
      <c r="J29" s="17"/>
    </row>
    <row r="30" spans="1:10" ht="18" customHeight="1">
      <c r="A30" s="12" t="s">
        <v>32</v>
      </c>
      <c r="B30" s="13">
        <v>229</v>
      </c>
      <c r="C30" s="13">
        <v>229</v>
      </c>
      <c r="D30" s="13">
        <v>204</v>
      </c>
      <c r="E30" s="13">
        <v>15</v>
      </c>
      <c r="F30" s="13">
        <f t="shared" si="0"/>
        <v>-214</v>
      </c>
      <c r="G30" s="14">
        <f t="shared" si="1"/>
        <v>-189</v>
      </c>
      <c r="H30" s="15">
        <f t="shared" si="2"/>
        <v>6.5502183406113534</v>
      </c>
      <c r="I30" s="18">
        <f t="shared" si="3"/>
        <v>6.5502183406113534</v>
      </c>
      <c r="J30" s="17"/>
    </row>
    <row r="31" spans="1:10" ht="18" customHeight="1">
      <c r="A31" s="12" t="s">
        <v>33</v>
      </c>
      <c r="B31" s="13">
        <v>642</v>
      </c>
      <c r="C31" s="13">
        <v>635</v>
      </c>
      <c r="D31" s="13">
        <v>409</v>
      </c>
      <c r="E31" s="13">
        <v>26</v>
      </c>
      <c r="F31" s="13">
        <f t="shared" si="0"/>
        <v>-609</v>
      </c>
      <c r="G31" s="14">
        <f t="shared" si="1"/>
        <v>-383</v>
      </c>
      <c r="H31" s="15">
        <f t="shared" si="2"/>
        <v>4.0498442367601246</v>
      </c>
      <c r="I31" s="18">
        <f t="shared" si="3"/>
        <v>4.0944881889763778</v>
      </c>
      <c r="J31" s="17"/>
    </row>
    <row r="32" spans="1:10" ht="18" customHeight="1">
      <c r="A32" s="12" t="s">
        <v>34</v>
      </c>
      <c r="B32" s="13">
        <v>182</v>
      </c>
      <c r="C32" s="13">
        <v>95</v>
      </c>
      <c r="D32" s="13">
        <v>98</v>
      </c>
      <c r="E32" s="13">
        <v>300</v>
      </c>
      <c r="F32" s="13">
        <f t="shared" si="0"/>
        <v>205</v>
      </c>
      <c r="G32" s="14">
        <f t="shared" si="1"/>
        <v>202</v>
      </c>
      <c r="H32" s="15">
        <f t="shared" si="2"/>
        <v>164.83516483516482</v>
      </c>
      <c r="I32" s="26" t="s">
        <v>55</v>
      </c>
      <c r="J32" s="17"/>
    </row>
    <row r="33" spans="1:10" ht="18" customHeight="1">
      <c r="A33" s="12" t="s">
        <v>35</v>
      </c>
      <c r="B33" s="13">
        <v>696</v>
      </c>
      <c r="C33" s="13">
        <v>683</v>
      </c>
      <c r="D33" s="13">
        <v>715</v>
      </c>
      <c r="E33" s="13">
        <v>91</v>
      </c>
      <c r="F33" s="13">
        <f t="shared" si="0"/>
        <v>-592</v>
      </c>
      <c r="G33" s="14">
        <f t="shared" si="1"/>
        <v>-624</v>
      </c>
      <c r="H33" s="15">
        <f t="shared" si="2"/>
        <v>13.07471264367816</v>
      </c>
      <c r="I33" s="18">
        <f t="shared" si="3"/>
        <v>13.323572474377746</v>
      </c>
      <c r="J33" s="17"/>
    </row>
    <row r="34" spans="1:10" ht="18" customHeight="1">
      <c r="A34" s="12" t="s">
        <v>36</v>
      </c>
      <c r="B34" s="13">
        <v>2</v>
      </c>
      <c r="C34" s="13">
        <v>2</v>
      </c>
      <c r="D34" s="13">
        <v>0</v>
      </c>
      <c r="E34" s="13">
        <v>39</v>
      </c>
      <c r="F34" s="13">
        <f t="shared" si="0"/>
        <v>37</v>
      </c>
      <c r="G34" s="14">
        <f t="shared" si="1"/>
        <v>39</v>
      </c>
      <c r="H34" s="26" t="s">
        <v>55</v>
      </c>
      <c r="I34" s="26" t="s">
        <v>55</v>
      </c>
      <c r="J34" s="17"/>
    </row>
    <row r="35" spans="1:10" ht="18" customHeight="1">
      <c r="A35" s="12" t="s">
        <v>37</v>
      </c>
      <c r="B35" s="13">
        <v>91</v>
      </c>
      <c r="C35" s="13">
        <v>91</v>
      </c>
      <c r="D35" s="13">
        <v>61</v>
      </c>
      <c r="E35" s="13">
        <v>0</v>
      </c>
      <c r="F35" s="13">
        <f t="shared" si="0"/>
        <v>-91</v>
      </c>
      <c r="G35" s="14">
        <f t="shared" si="1"/>
        <v>-61</v>
      </c>
      <c r="H35" s="15">
        <f t="shared" si="2"/>
        <v>0</v>
      </c>
      <c r="I35" s="18">
        <f t="shared" si="3"/>
        <v>0</v>
      </c>
      <c r="J35" s="17"/>
    </row>
    <row r="36" spans="1:10" ht="18" customHeight="1">
      <c r="A36" s="12" t="s">
        <v>38</v>
      </c>
      <c r="B36" s="13">
        <v>5</v>
      </c>
      <c r="C36" s="13">
        <v>3</v>
      </c>
      <c r="D36" s="13">
        <v>3</v>
      </c>
      <c r="E36" s="13">
        <v>15</v>
      </c>
      <c r="F36" s="13">
        <f t="shared" si="0"/>
        <v>12</v>
      </c>
      <c r="G36" s="14">
        <f t="shared" si="1"/>
        <v>12</v>
      </c>
      <c r="H36" s="26" t="s">
        <v>55</v>
      </c>
      <c r="I36" s="26" t="s">
        <v>55</v>
      </c>
      <c r="J36" s="17"/>
    </row>
    <row r="37" spans="1:10" ht="18" customHeight="1">
      <c r="A37" s="12" t="s">
        <v>39</v>
      </c>
      <c r="B37" s="13">
        <v>63</v>
      </c>
      <c r="C37" s="13">
        <v>61</v>
      </c>
      <c r="D37" s="13">
        <v>44</v>
      </c>
      <c r="E37" s="13">
        <v>130</v>
      </c>
      <c r="F37" s="13">
        <f t="shared" si="0"/>
        <v>69</v>
      </c>
      <c r="G37" s="14">
        <f t="shared" si="1"/>
        <v>86</v>
      </c>
      <c r="H37" s="15">
        <f t="shared" si="2"/>
        <v>206.34920634920638</v>
      </c>
      <c r="I37" s="18">
        <f t="shared" si="3"/>
        <v>213.11475409836066</v>
      </c>
      <c r="J37" s="17"/>
    </row>
    <row r="38" spans="1:10" ht="18" customHeight="1">
      <c r="A38" s="12" t="s">
        <v>40</v>
      </c>
      <c r="B38" s="13">
        <v>343</v>
      </c>
      <c r="C38" s="13">
        <v>340</v>
      </c>
      <c r="D38" s="13">
        <v>330</v>
      </c>
      <c r="E38" s="13">
        <v>223</v>
      </c>
      <c r="F38" s="13">
        <f t="shared" si="0"/>
        <v>-117</v>
      </c>
      <c r="G38" s="14">
        <f t="shared" si="1"/>
        <v>-107</v>
      </c>
      <c r="H38" s="15">
        <f t="shared" si="2"/>
        <v>65.014577259475217</v>
      </c>
      <c r="I38" s="18">
        <f t="shared" si="3"/>
        <v>65.588235294117652</v>
      </c>
      <c r="J38" s="17"/>
    </row>
    <row r="39" spans="1:10" ht="18" customHeight="1">
      <c r="A39" s="12" t="s">
        <v>41</v>
      </c>
      <c r="B39" s="13">
        <v>59</v>
      </c>
      <c r="C39" s="13">
        <v>59</v>
      </c>
      <c r="D39" s="13">
        <v>67</v>
      </c>
      <c r="E39" s="13">
        <v>0</v>
      </c>
      <c r="F39" s="13">
        <f t="shared" si="0"/>
        <v>-59</v>
      </c>
      <c r="G39" s="14">
        <f t="shared" si="1"/>
        <v>-67</v>
      </c>
      <c r="H39" s="15">
        <f t="shared" si="2"/>
        <v>0</v>
      </c>
      <c r="I39" s="18">
        <f t="shared" si="3"/>
        <v>0</v>
      </c>
      <c r="J39" s="17"/>
    </row>
    <row r="40" spans="1:10" ht="18" customHeight="1">
      <c r="A40" s="12" t="s">
        <v>42</v>
      </c>
      <c r="B40" s="13">
        <v>21</v>
      </c>
      <c r="C40" s="13">
        <v>7</v>
      </c>
      <c r="D40" s="13">
        <v>7</v>
      </c>
      <c r="E40" s="13">
        <v>393</v>
      </c>
      <c r="F40" s="13">
        <f t="shared" si="0"/>
        <v>386</v>
      </c>
      <c r="G40" s="14">
        <f t="shared" si="1"/>
        <v>386</v>
      </c>
      <c r="H40" s="26" t="s">
        <v>55</v>
      </c>
      <c r="I40" s="26" t="s">
        <v>55</v>
      </c>
      <c r="J40" s="17"/>
    </row>
    <row r="41" spans="1:10" ht="18" customHeight="1">
      <c r="A41" s="12" t="s">
        <v>43</v>
      </c>
      <c r="B41" s="13">
        <v>134</v>
      </c>
      <c r="C41" s="13">
        <v>117</v>
      </c>
      <c r="D41" s="13">
        <v>110</v>
      </c>
      <c r="E41" s="13">
        <v>106</v>
      </c>
      <c r="F41" s="13">
        <f t="shared" si="0"/>
        <v>-11</v>
      </c>
      <c r="G41" s="14">
        <f t="shared" si="1"/>
        <v>-4</v>
      </c>
      <c r="H41" s="15">
        <f t="shared" si="2"/>
        <v>79.104477611940297</v>
      </c>
      <c r="I41" s="18">
        <f t="shared" si="3"/>
        <v>90.598290598290603</v>
      </c>
      <c r="J41" s="17"/>
    </row>
    <row r="42" spans="1:10" ht="18" customHeight="1">
      <c r="A42" s="12" t="s">
        <v>44</v>
      </c>
      <c r="B42" s="13">
        <v>141</v>
      </c>
      <c r="C42" s="13">
        <v>137</v>
      </c>
      <c r="D42" s="13">
        <v>149</v>
      </c>
      <c r="E42" s="13">
        <v>0</v>
      </c>
      <c r="F42" s="13">
        <f t="shared" si="0"/>
        <v>-137</v>
      </c>
      <c r="G42" s="14">
        <f t="shared" si="1"/>
        <v>-149</v>
      </c>
      <c r="H42" s="15">
        <f t="shared" si="2"/>
        <v>0</v>
      </c>
      <c r="I42" s="18">
        <f t="shared" si="3"/>
        <v>0</v>
      </c>
      <c r="J42" s="17"/>
    </row>
    <row r="43" spans="1:10" ht="18" customHeight="1">
      <c r="A43" s="12" t="s">
        <v>45</v>
      </c>
      <c r="B43" s="13">
        <v>2</v>
      </c>
      <c r="C43" s="13">
        <v>2</v>
      </c>
      <c r="D43" s="13">
        <v>2</v>
      </c>
      <c r="E43" s="13">
        <v>0</v>
      </c>
      <c r="F43" s="13">
        <f t="shared" si="0"/>
        <v>-2</v>
      </c>
      <c r="G43" s="14">
        <f t="shared" si="1"/>
        <v>-2</v>
      </c>
      <c r="H43" s="15">
        <f t="shared" si="2"/>
        <v>0</v>
      </c>
      <c r="I43" s="18">
        <f t="shared" si="3"/>
        <v>0</v>
      </c>
      <c r="J43" s="17"/>
    </row>
    <row r="44" spans="1:10" ht="18" customHeight="1">
      <c r="A44" s="12" t="s">
        <v>46</v>
      </c>
      <c r="B44" s="13">
        <v>565</v>
      </c>
      <c r="C44" s="13">
        <v>142</v>
      </c>
      <c r="D44" s="13">
        <v>143</v>
      </c>
      <c r="E44" s="13">
        <v>94</v>
      </c>
      <c r="F44" s="13">
        <f t="shared" si="0"/>
        <v>-48</v>
      </c>
      <c r="G44" s="14">
        <f t="shared" si="1"/>
        <v>-49</v>
      </c>
      <c r="H44" s="15">
        <f t="shared" si="2"/>
        <v>16.63716814159292</v>
      </c>
      <c r="I44" s="18">
        <f t="shared" si="3"/>
        <v>66.197183098591552</v>
      </c>
      <c r="J44" s="17"/>
    </row>
    <row r="45" spans="1:10" ht="18" customHeight="1">
      <c r="A45" s="12" t="s">
        <v>47</v>
      </c>
      <c r="B45" s="13">
        <v>232</v>
      </c>
      <c r="C45" s="13">
        <v>199</v>
      </c>
      <c r="D45" s="13">
        <v>156</v>
      </c>
      <c r="E45" s="13">
        <v>300</v>
      </c>
      <c r="F45" s="13">
        <f t="shared" si="0"/>
        <v>101</v>
      </c>
      <c r="G45" s="14">
        <f t="shared" si="1"/>
        <v>144</v>
      </c>
      <c r="H45" s="15">
        <f t="shared" si="2"/>
        <v>129.31034482758622</v>
      </c>
      <c r="I45" s="18">
        <f t="shared" si="3"/>
        <v>150.75376884422113</v>
      </c>
      <c r="J45" s="17"/>
    </row>
    <row r="46" spans="1:10" ht="18" customHeight="1">
      <c r="A46" s="12" t="s">
        <v>48</v>
      </c>
      <c r="B46" s="13">
        <v>103</v>
      </c>
      <c r="C46" s="13">
        <v>100</v>
      </c>
      <c r="D46" s="13">
        <v>83</v>
      </c>
      <c r="E46" s="13">
        <v>37</v>
      </c>
      <c r="F46" s="13">
        <f t="shared" si="0"/>
        <v>-63</v>
      </c>
      <c r="G46" s="14">
        <f t="shared" si="1"/>
        <v>-46</v>
      </c>
      <c r="H46" s="15">
        <f t="shared" si="2"/>
        <v>35.922330097087382</v>
      </c>
      <c r="I46" s="18">
        <f t="shared" si="3"/>
        <v>37</v>
      </c>
      <c r="J46" s="17"/>
    </row>
    <row r="47" spans="1:10" ht="18" customHeight="1">
      <c r="A47" s="12" t="s">
        <v>49</v>
      </c>
      <c r="B47" s="13">
        <v>44</v>
      </c>
      <c r="C47" s="13">
        <v>2</v>
      </c>
      <c r="D47" s="13">
        <v>2</v>
      </c>
      <c r="E47" s="13">
        <v>2</v>
      </c>
      <c r="F47" s="13">
        <f t="shared" si="0"/>
        <v>0</v>
      </c>
      <c r="G47" s="14">
        <f t="shared" si="1"/>
        <v>0</v>
      </c>
      <c r="H47" s="15">
        <f t="shared" si="2"/>
        <v>4.5454545454545459</v>
      </c>
      <c r="I47" s="18">
        <f t="shared" si="3"/>
        <v>100</v>
      </c>
      <c r="J47" s="17"/>
    </row>
    <row r="48" spans="1:10" ht="18" customHeight="1">
      <c r="A48" s="12" t="s">
        <v>50</v>
      </c>
      <c r="B48" s="13">
        <v>34</v>
      </c>
      <c r="C48" s="13">
        <v>34</v>
      </c>
      <c r="D48" s="13">
        <v>40</v>
      </c>
      <c r="E48" s="13">
        <v>115</v>
      </c>
      <c r="F48" s="13">
        <f t="shared" si="0"/>
        <v>81</v>
      </c>
      <c r="G48" s="14">
        <f t="shared" si="1"/>
        <v>75</v>
      </c>
      <c r="H48" s="26" t="s">
        <v>55</v>
      </c>
      <c r="I48" s="26" t="s">
        <v>55</v>
      </c>
      <c r="J48" s="17"/>
    </row>
    <row r="49" spans="1:10" ht="18" customHeight="1">
      <c r="A49" s="12" t="s">
        <v>51</v>
      </c>
      <c r="B49" s="13">
        <v>16</v>
      </c>
      <c r="C49" s="13">
        <v>0</v>
      </c>
      <c r="D49" s="13">
        <v>0</v>
      </c>
      <c r="E49" s="13">
        <v>4</v>
      </c>
      <c r="F49" s="13">
        <f t="shared" si="0"/>
        <v>4</v>
      </c>
      <c r="G49" s="14">
        <f t="shared" si="1"/>
        <v>4</v>
      </c>
      <c r="H49" s="15">
        <f t="shared" si="2"/>
        <v>25</v>
      </c>
      <c r="I49" s="18">
        <v>0</v>
      </c>
      <c r="J49" s="17"/>
    </row>
    <row r="50" spans="1:10" ht="18" customHeight="1">
      <c r="A50" s="19" t="s">
        <v>52</v>
      </c>
      <c r="B50" s="20">
        <v>7871</v>
      </c>
      <c r="C50" s="20">
        <v>5717</v>
      </c>
      <c r="D50" s="20">
        <v>5344</v>
      </c>
      <c r="E50" s="20">
        <v>3899</v>
      </c>
      <c r="F50" s="20">
        <f t="shared" si="0"/>
        <v>-1818</v>
      </c>
      <c r="G50" s="21">
        <f t="shared" si="1"/>
        <v>-1445</v>
      </c>
      <c r="H50" s="22">
        <f t="shared" si="2"/>
        <v>49.536272392326261</v>
      </c>
      <c r="I50" s="22">
        <f t="shared" si="3"/>
        <v>68.20010495014867</v>
      </c>
      <c r="J50" s="17"/>
    </row>
    <row r="51" spans="1:10" ht="18" customHeight="1">
      <c r="A51" s="19" t="s">
        <v>53</v>
      </c>
      <c r="B51" s="23">
        <v>14657</v>
      </c>
      <c r="C51" s="23">
        <v>12138</v>
      </c>
      <c r="D51" s="23">
        <v>23854</v>
      </c>
      <c r="E51" s="23">
        <v>8980</v>
      </c>
      <c r="F51" s="20">
        <f t="shared" si="0"/>
        <v>-3158</v>
      </c>
      <c r="G51" s="21">
        <f t="shared" si="1"/>
        <v>-14874</v>
      </c>
      <c r="H51" s="22">
        <f t="shared" si="2"/>
        <v>61.267653680835096</v>
      </c>
      <c r="I51" s="22">
        <f t="shared" si="3"/>
        <v>73.982534190146637</v>
      </c>
      <c r="J51" s="17"/>
    </row>
    <row r="52" spans="1:10" ht="18" customHeight="1">
      <c r="A52" s="19" t="s">
        <v>54</v>
      </c>
      <c r="B52" s="23">
        <v>22528</v>
      </c>
      <c r="C52" s="23">
        <v>17855</v>
      </c>
      <c r="D52" s="23">
        <v>29198</v>
      </c>
      <c r="E52" s="23">
        <f>+E50+E51</f>
        <v>12879</v>
      </c>
      <c r="F52" s="23">
        <f>+F50+F51</f>
        <v>-4976</v>
      </c>
      <c r="G52" s="21">
        <f t="shared" si="1"/>
        <v>-16319</v>
      </c>
      <c r="H52" s="24">
        <f t="shared" si="2"/>
        <v>57.168856534090907</v>
      </c>
      <c r="I52" s="22">
        <f t="shared" si="3"/>
        <v>72.131055726687194</v>
      </c>
      <c r="J52" s="17"/>
    </row>
    <row r="53" spans="1:10" ht="18" customHeight="1"/>
    <row r="54" spans="1:10" ht="18" customHeight="1">
      <c r="C54" s="25"/>
    </row>
    <row r="55" spans="1:10" ht="15" customHeight="1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1" orientation="portrait" copies="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workbookViewId="0">
      <selection activeCell="A28" sqref="A1:XFD1048576"/>
    </sheetView>
  </sheetViews>
  <sheetFormatPr defaultColWidth="8" defaultRowHeight="14.25"/>
  <cols>
    <col min="1" max="1" width="25.140625" style="30" customWidth="1"/>
    <col min="2" max="2" width="16.85546875" style="30" customWidth="1"/>
    <col min="3" max="3" width="20.7109375" style="30" customWidth="1"/>
    <col min="4" max="5" width="13.7109375" style="30" customWidth="1"/>
    <col min="6" max="6" width="10.5703125" style="30" customWidth="1"/>
    <col min="7" max="7" width="10.5703125" style="57" customWidth="1"/>
    <col min="8" max="8" width="10.5703125" style="35" customWidth="1"/>
    <col min="9" max="9" width="10.5703125" style="30" customWidth="1"/>
    <col min="10" max="10" width="11.28515625" style="65" customWidth="1"/>
    <col min="11" max="16384" width="8" style="30"/>
  </cols>
  <sheetData>
    <row r="1" spans="1:10">
      <c r="H1" s="58"/>
    </row>
    <row r="3" spans="1:10">
      <c r="H3" s="58"/>
    </row>
    <row r="4" spans="1:10">
      <c r="B4" s="27"/>
      <c r="C4" s="27"/>
      <c r="D4" s="27"/>
      <c r="E4" s="27"/>
      <c r="F4" s="27"/>
      <c r="G4" s="60"/>
      <c r="H4" s="27"/>
      <c r="J4" s="58"/>
    </row>
    <row r="5" spans="1:10">
      <c r="A5" s="74"/>
      <c r="B5" s="74"/>
      <c r="C5" s="74"/>
      <c r="D5" s="74"/>
      <c r="E5" s="74"/>
      <c r="F5" s="74"/>
      <c r="G5" s="74"/>
      <c r="H5" s="74"/>
    </row>
    <row r="6" spans="1:10">
      <c r="A6" s="27" t="s">
        <v>56</v>
      </c>
      <c r="B6" s="28"/>
      <c r="C6" s="28"/>
      <c r="D6" s="28"/>
      <c r="E6" s="28"/>
      <c r="F6" s="28"/>
      <c r="G6" s="29"/>
      <c r="H6" s="28"/>
    </row>
    <row r="7" spans="1:10">
      <c r="A7" s="4" t="s">
        <v>57</v>
      </c>
      <c r="B7" s="28"/>
      <c r="C7" s="28"/>
      <c r="D7" s="28"/>
      <c r="E7" s="28"/>
      <c r="F7" s="28"/>
      <c r="G7" s="29"/>
      <c r="H7" s="28"/>
    </row>
    <row r="8" spans="1:10">
      <c r="A8" s="28"/>
      <c r="B8" s="28"/>
      <c r="C8" s="28"/>
      <c r="D8" s="28"/>
      <c r="E8" s="28"/>
      <c r="F8" s="28"/>
      <c r="G8" s="29"/>
      <c r="H8" s="28"/>
    </row>
    <row r="9" spans="1:10" ht="15.75" customHeight="1">
      <c r="A9" s="32"/>
      <c r="B9" s="32"/>
      <c r="C9" s="32"/>
      <c r="D9" s="32"/>
      <c r="E9" s="32"/>
      <c r="F9" s="33"/>
      <c r="G9" s="34"/>
      <c r="J9" s="36" t="s">
        <v>3</v>
      </c>
    </row>
    <row r="10" spans="1:10" ht="15.75" customHeight="1">
      <c r="A10" s="75" t="s">
        <v>4</v>
      </c>
      <c r="B10" s="78" t="s">
        <v>58</v>
      </c>
      <c r="C10" s="78" t="s">
        <v>59</v>
      </c>
      <c r="D10" s="81" t="s">
        <v>8</v>
      </c>
      <c r="E10" s="82"/>
      <c r="F10" s="85" t="s">
        <v>9</v>
      </c>
      <c r="G10" s="86"/>
      <c r="H10" s="70" t="s">
        <v>60</v>
      </c>
      <c r="I10" s="70" t="s">
        <v>61</v>
      </c>
      <c r="J10" s="73" t="s">
        <v>62</v>
      </c>
    </row>
    <row r="11" spans="1:10" ht="14.25" customHeight="1">
      <c r="A11" s="76"/>
      <c r="B11" s="79"/>
      <c r="C11" s="79"/>
      <c r="D11" s="83"/>
      <c r="E11" s="84"/>
      <c r="F11" s="70" t="s">
        <v>63</v>
      </c>
      <c r="G11" s="70" t="s">
        <v>12</v>
      </c>
      <c r="H11" s="71"/>
      <c r="I11" s="71"/>
      <c r="J11" s="73"/>
    </row>
    <row r="12" spans="1:10" ht="22.5" customHeight="1">
      <c r="A12" s="77"/>
      <c r="B12" s="80"/>
      <c r="C12" s="80"/>
      <c r="D12" s="66">
        <v>2012</v>
      </c>
      <c r="E12" s="66">
        <v>2013</v>
      </c>
      <c r="F12" s="72"/>
      <c r="G12" s="72"/>
      <c r="H12" s="72"/>
      <c r="I12" s="72"/>
      <c r="J12" s="73"/>
    </row>
    <row r="13" spans="1:10">
      <c r="A13" s="38" t="s">
        <v>15</v>
      </c>
      <c r="B13" s="39">
        <v>1</v>
      </c>
      <c r="C13" s="39">
        <v>2</v>
      </c>
      <c r="D13" s="39">
        <v>3</v>
      </c>
      <c r="E13" s="39">
        <v>4</v>
      </c>
      <c r="F13" s="40">
        <v>5</v>
      </c>
      <c r="G13" s="41">
        <v>6</v>
      </c>
      <c r="H13" s="39">
        <v>7</v>
      </c>
      <c r="I13" s="67">
        <v>8</v>
      </c>
      <c r="J13" s="67">
        <v>9</v>
      </c>
    </row>
    <row r="14" spans="1:10" ht="18" customHeight="1">
      <c r="A14" s="43" t="s">
        <v>16</v>
      </c>
      <c r="B14" s="44">
        <v>28590</v>
      </c>
      <c r="C14" s="45">
        <v>23548</v>
      </c>
      <c r="D14" s="44">
        <v>24060</v>
      </c>
      <c r="E14" s="68">
        <v>24663</v>
      </c>
      <c r="F14" s="13">
        <f t="shared" ref="F14:F52" si="0">+E14-C14</f>
        <v>1115</v>
      </c>
      <c r="G14" s="14">
        <f t="shared" ref="G14:G49" si="1">+E14-D14</f>
        <v>603</v>
      </c>
      <c r="H14" s="15">
        <f t="shared" ref="H14:H49" si="2">+E14/B14*100</f>
        <v>86.264428121720883</v>
      </c>
      <c r="I14" s="15">
        <f t="shared" ref="I14:I49" si="3">+E14/C14*100</f>
        <v>104.73500934261932</v>
      </c>
      <c r="J14" s="16">
        <f t="shared" ref="J14:J49" si="4">+E14/D14*100</f>
        <v>102.50623441396509</v>
      </c>
    </row>
    <row r="15" spans="1:10" ht="18" customHeight="1">
      <c r="A15" s="43" t="s">
        <v>17</v>
      </c>
      <c r="B15" s="44">
        <v>8922</v>
      </c>
      <c r="C15" s="45">
        <v>7510</v>
      </c>
      <c r="D15" s="44">
        <v>7677</v>
      </c>
      <c r="E15" s="47">
        <v>7084</v>
      </c>
      <c r="F15" s="13">
        <f t="shared" si="0"/>
        <v>-426</v>
      </c>
      <c r="G15" s="14">
        <f t="shared" si="1"/>
        <v>-593</v>
      </c>
      <c r="H15" s="15">
        <f t="shared" si="2"/>
        <v>79.399237839049547</v>
      </c>
      <c r="I15" s="15">
        <f t="shared" si="3"/>
        <v>94.327563249001329</v>
      </c>
      <c r="J15" s="18">
        <f t="shared" si="4"/>
        <v>92.275628500716422</v>
      </c>
    </row>
    <row r="16" spans="1:10" ht="18" customHeight="1">
      <c r="A16" s="43" t="s">
        <v>18</v>
      </c>
      <c r="B16" s="44">
        <v>4321</v>
      </c>
      <c r="C16" s="45">
        <v>3488</v>
      </c>
      <c r="D16" s="44">
        <v>3565</v>
      </c>
      <c r="E16" s="47">
        <v>4236</v>
      </c>
      <c r="F16" s="13">
        <f t="shared" si="0"/>
        <v>748</v>
      </c>
      <c r="G16" s="14">
        <f t="shared" si="1"/>
        <v>671</v>
      </c>
      <c r="H16" s="15">
        <f t="shared" si="2"/>
        <v>98.032862763249256</v>
      </c>
      <c r="I16" s="15">
        <f t="shared" si="3"/>
        <v>121.44495412844036</v>
      </c>
      <c r="J16" s="18">
        <f t="shared" si="4"/>
        <v>118.82187938288919</v>
      </c>
    </row>
    <row r="17" spans="1:10" ht="18" customHeight="1">
      <c r="A17" s="43" t="s">
        <v>19</v>
      </c>
      <c r="B17" s="44">
        <v>4814</v>
      </c>
      <c r="C17" s="45">
        <v>4040</v>
      </c>
      <c r="D17" s="44">
        <v>4130</v>
      </c>
      <c r="E17" s="47">
        <v>4233</v>
      </c>
      <c r="F17" s="13">
        <f t="shared" si="0"/>
        <v>193</v>
      </c>
      <c r="G17" s="14">
        <f t="shared" si="1"/>
        <v>103</v>
      </c>
      <c r="H17" s="15">
        <f t="shared" si="2"/>
        <v>87.931034482758619</v>
      </c>
      <c r="I17" s="15">
        <f t="shared" si="3"/>
        <v>104.77722772277227</v>
      </c>
      <c r="J17" s="18">
        <f t="shared" si="4"/>
        <v>102.49394673123487</v>
      </c>
    </row>
    <row r="18" spans="1:10" ht="18" customHeight="1">
      <c r="A18" s="43" t="s">
        <v>20</v>
      </c>
      <c r="B18" s="44">
        <v>3812</v>
      </c>
      <c r="C18" s="45">
        <v>3187</v>
      </c>
      <c r="D18" s="44">
        <v>3257</v>
      </c>
      <c r="E18" s="47">
        <v>3892</v>
      </c>
      <c r="F18" s="13">
        <f t="shared" si="0"/>
        <v>705</v>
      </c>
      <c r="G18" s="14">
        <f t="shared" si="1"/>
        <v>635</v>
      </c>
      <c r="H18" s="15">
        <f t="shared" si="2"/>
        <v>102.09863588667368</v>
      </c>
      <c r="I18" s="15">
        <f t="shared" si="3"/>
        <v>122.12111703796673</v>
      </c>
      <c r="J18" s="18">
        <f t="shared" si="4"/>
        <v>119.49646914338348</v>
      </c>
    </row>
    <row r="19" spans="1:10" ht="18" customHeight="1">
      <c r="A19" s="43" t="s">
        <v>21</v>
      </c>
      <c r="B19" s="44">
        <v>6219</v>
      </c>
      <c r="C19" s="45">
        <v>5141</v>
      </c>
      <c r="D19" s="44">
        <v>5255</v>
      </c>
      <c r="E19" s="47">
        <v>5734</v>
      </c>
      <c r="F19" s="13">
        <f t="shared" si="0"/>
        <v>593</v>
      </c>
      <c r="G19" s="14">
        <f t="shared" si="1"/>
        <v>479</v>
      </c>
      <c r="H19" s="15">
        <f t="shared" si="2"/>
        <v>92.201318539958194</v>
      </c>
      <c r="I19" s="15">
        <f t="shared" si="3"/>
        <v>111.53472087142579</v>
      </c>
      <c r="J19" s="18">
        <f t="shared" si="4"/>
        <v>109.1151284490961</v>
      </c>
    </row>
    <row r="20" spans="1:10" ht="18" customHeight="1">
      <c r="A20" s="43" t="s">
        <v>22</v>
      </c>
      <c r="B20" s="44">
        <v>5828</v>
      </c>
      <c r="C20" s="45">
        <v>4721</v>
      </c>
      <c r="D20" s="44">
        <v>4827</v>
      </c>
      <c r="E20" s="47">
        <v>5123</v>
      </c>
      <c r="F20" s="13">
        <f t="shared" si="0"/>
        <v>402</v>
      </c>
      <c r="G20" s="14">
        <f t="shared" si="1"/>
        <v>296</v>
      </c>
      <c r="H20" s="15">
        <f t="shared" si="2"/>
        <v>87.903225806451616</v>
      </c>
      <c r="I20" s="15">
        <f t="shared" si="3"/>
        <v>108.51514509637789</v>
      </c>
      <c r="J20" s="18">
        <f t="shared" si="4"/>
        <v>106.13217319245909</v>
      </c>
    </row>
    <row r="21" spans="1:10" ht="18" customHeight="1">
      <c r="A21" s="43" t="s">
        <v>23</v>
      </c>
      <c r="B21" s="44">
        <v>5066</v>
      </c>
      <c r="C21" s="45">
        <v>4282</v>
      </c>
      <c r="D21" s="44">
        <v>4377</v>
      </c>
      <c r="E21" s="47">
        <v>4349</v>
      </c>
      <c r="F21" s="13">
        <f t="shared" si="0"/>
        <v>67</v>
      </c>
      <c r="G21" s="14">
        <f t="shared" si="1"/>
        <v>-28</v>
      </c>
      <c r="H21" s="15">
        <f t="shared" si="2"/>
        <v>85.846821950256611</v>
      </c>
      <c r="I21" s="15">
        <f t="shared" si="3"/>
        <v>101.56468939747781</v>
      </c>
      <c r="J21" s="18">
        <f t="shared" si="4"/>
        <v>99.360292437742743</v>
      </c>
    </row>
    <row r="22" spans="1:10" ht="18" customHeight="1">
      <c r="A22" s="43" t="s">
        <v>24</v>
      </c>
      <c r="B22" s="44">
        <v>7785</v>
      </c>
      <c r="C22" s="45">
        <v>6569</v>
      </c>
      <c r="D22" s="44">
        <v>6714</v>
      </c>
      <c r="E22" s="47">
        <v>6264</v>
      </c>
      <c r="F22" s="13">
        <f t="shared" si="0"/>
        <v>-305</v>
      </c>
      <c r="G22" s="14">
        <f t="shared" si="1"/>
        <v>-450</v>
      </c>
      <c r="H22" s="15">
        <f t="shared" si="2"/>
        <v>80.462427745664741</v>
      </c>
      <c r="I22" s="15">
        <f t="shared" si="3"/>
        <v>95.356979753387122</v>
      </c>
      <c r="J22" s="18">
        <f t="shared" si="4"/>
        <v>93.297587131367294</v>
      </c>
    </row>
    <row r="23" spans="1:10" ht="18" customHeight="1">
      <c r="A23" s="43" t="s">
        <v>25</v>
      </c>
      <c r="B23" s="44">
        <v>3942</v>
      </c>
      <c r="C23" s="45">
        <v>3084</v>
      </c>
      <c r="D23" s="44">
        <v>3153</v>
      </c>
      <c r="E23" s="47">
        <v>3311</v>
      </c>
      <c r="F23" s="13">
        <f t="shared" si="0"/>
        <v>227</v>
      </c>
      <c r="G23" s="14">
        <f t="shared" si="1"/>
        <v>158</v>
      </c>
      <c r="H23" s="15">
        <f t="shared" si="2"/>
        <v>83.992897006595641</v>
      </c>
      <c r="I23" s="15">
        <f t="shared" si="3"/>
        <v>107.36057068741893</v>
      </c>
      <c r="J23" s="18">
        <f t="shared" si="4"/>
        <v>105.01110053916905</v>
      </c>
    </row>
    <row r="24" spans="1:10" ht="18" customHeight="1">
      <c r="A24" s="43" t="s">
        <v>26</v>
      </c>
      <c r="B24" s="44">
        <v>2969</v>
      </c>
      <c r="C24" s="45">
        <v>2351</v>
      </c>
      <c r="D24" s="44">
        <v>2403</v>
      </c>
      <c r="E24" s="47">
        <v>3054</v>
      </c>
      <c r="F24" s="13">
        <f t="shared" si="0"/>
        <v>703</v>
      </c>
      <c r="G24" s="14">
        <f t="shared" si="1"/>
        <v>651</v>
      </c>
      <c r="H24" s="15">
        <f t="shared" si="2"/>
        <v>102.86291680700572</v>
      </c>
      <c r="I24" s="15">
        <f t="shared" si="3"/>
        <v>129.90216928966399</v>
      </c>
      <c r="J24" s="18">
        <f t="shared" si="4"/>
        <v>127.09113607990012</v>
      </c>
    </row>
    <row r="25" spans="1:10" ht="18" customHeight="1">
      <c r="A25" s="43" t="s">
        <v>27</v>
      </c>
      <c r="B25" s="44">
        <v>4940</v>
      </c>
      <c r="C25" s="45">
        <v>4030</v>
      </c>
      <c r="D25" s="44">
        <v>4118</v>
      </c>
      <c r="E25" s="47">
        <v>4380</v>
      </c>
      <c r="F25" s="13">
        <f t="shared" si="0"/>
        <v>350</v>
      </c>
      <c r="G25" s="14">
        <f t="shared" si="1"/>
        <v>262</v>
      </c>
      <c r="H25" s="15">
        <f t="shared" si="2"/>
        <v>88.663967611336034</v>
      </c>
      <c r="I25" s="15">
        <f t="shared" si="3"/>
        <v>108.6848635235732</v>
      </c>
      <c r="J25" s="18">
        <f t="shared" si="4"/>
        <v>106.36231180184556</v>
      </c>
    </row>
    <row r="26" spans="1:10" ht="18" customHeight="1">
      <c r="A26" s="43" t="s">
        <v>28</v>
      </c>
      <c r="B26" s="44">
        <v>4474</v>
      </c>
      <c r="C26" s="45">
        <v>3656</v>
      </c>
      <c r="D26" s="44">
        <v>3737</v>
      </c>
      <c r="E26" s="47">
        <v>4271</v>
      </c>
      <c r="F26" s="13">
        <f t="shared" si="0"/>
        <v>615</v>
      </c>
      <c r="G26" s="14">
        <f t="shared" si="1"/>
        <v>534</v>
      </c>
      <c r="H26" s="15">
        <f t="shared" si="2"/>
        <v>95.462673223066602</v>
      </c>
      <c r="I26" s="15">
        <f t="shared" si="3"/>
        <v>116.82166301969366</v>
      </c>
      <c r="J26" s="18">
        <f t="shared" si="4"/>
        <v>114.28953706181429</v>
      </c>
    </row>
    <row r="27" spans="1:10" ht="18" customHeight="1">
      <c r="A27" s="43" t="s">
        <v>29</v>
      </c>
      <c r="B27" s="44">
        <v>6320</v>
      </c>
      <c r="C27" s="45">
        <v>5311</v>
      </c>
      <c r="D27" s="44">
        <v>5430</v>
      </c>
      <c r="E27" s="47">
        <v>5058</v>
      </c>
      <c r="F27" s="13">
        <f t="shared" si="0"/>
        <v>-253</v>
      </c>
      <c r="G27" s="14">
        <f t="shared" si="1"/>
        <v>-372</v>
      </c>
      <c r="H27" s="15">
        <f t="shared" si="2"/>
        <v>80.031645569620252</v>
      </c>
      <c r="I27" s="15">
        <f t="shared" si="3"/>
        <v>95.236302014686501</v>
      </c>
      <c r="J27" s="18">
        <f t="shared" si="4"/>
        <v>93.149171270718227</v>
      </c>
    </row>
    <row r="28" spans="1:10" ht="18" customHeight="1">
      <c r="A28" s="43" t="s">
        <v>30</v>
      </c>
      <c r="B28" s="44">
        <v>3554</v>
      </c>
      <c r="C28" s="45">
        <v>2975</v>
      </c>
      <c r="D28" s="44">
        <v>3042</v>
      </c>
      <c r="E28" s="47">
        <v>3183</v>
      </c>
      <c r="F28" s="13">
        <f t="shared" si="0"/>
        <v>208</v>
      </c>
      <c r="G28" s="14">
        <f t="shared" si="1"/>
        <v>141</v>
      </c>
      <c r="H28" s="15">
        <f t="shared" si="2"/>
        <v>89.561057962858754</v>
      </c>
      <c r="I28" s="15">
        <f t="shared" si="3"/>
        <v>106.99159663865547</v>
      </c>
      <c r="J28" s="18">
        <f t="shared" si="4"/>
        <v>104.63510848126232</v>
      </c>
    </row>
    <row r="29" spans="1:10" ht="18" customHeight="1">
      <c r="A29" s="43" t="s">
        <v>31</v>
      </c>
      <c r="B29" s="44">
        <v>3501</v>
      </c>
      <c r="C29" s="45">
        <v>2919</v>
      </c>
      <c r="D29" s="44">
        <v>2983</v>
      </c>
      <c r="E29" s="47">
        <v>3029</v>
      </c>
      <c r="F29" s="13">
        <f t="shared" si="0"/>
        <v>110</v>
      </c>
      <c r="G29" s="14">
        <f t="shared" si="1"/>
        <v>46</v>
      </c>
      <c r="H29" s="15">
        <f t="shared" si="2"/>
        <v>86.518137674950012</v>
      </c>
      <c r="I29" s="15">
        <f t="shared" si="3"/>
        <v>103.76841384035629</v>
      </c>
      <c r="J29" s="18">
        <f t="shared" si="4"/>
        <v>101.54207173985921</v>
      </c>
    </row>
    <row r="30" spans="1:10" ht="18" customHeight="1">
      <c r="A30" s="43" t="s">
        <v>32</v>
      </c>
      <c r="B30" s="44">
        <v>4267</v>
      </c>
      <c r="C30" s="45">
        <v>3603</v>
      </c>
      <c r="D30" s="44">
        <v>3683</v>
      </c>
      <c r="E30" s="47">
        <v>3306</v>
      </c>
      <c r="F30" s="13">
        <f t="shared" si="0"/>
        <v>-297</v>
      </c>
      <c r="G30" s="14">
        <f t="shared" si="1"/>
        <v>-377</v>
      </c>
      <c r="H30" s="15">
        <f t="shared" si="2"/>
        <v>77.478322006093265</v>
      </c>
      <c r="I30" s="15">
        <f t="shared" si="3"/>
        <v>91.756869275603663</v>
      </c>
      <c r="J30" s="18">
        <f t="shared" si="4"/>
        <v>89.763779527559052</v>
      </c>
    </row>
    <row r="31" spans="1:10" ht="18" customHeight="1">
      <c r="A31" s="43" t="s">
        <v>33</v>
      </c>
      <c r="B31" s="44">
        <v>3041</v>
      </c>
      <c r="C31" s="45">
        <v>2504</v>
      </c>
      <c r="D31" s="44">
        <v>2558</v>
      </c>
      <c r="E31" s="47">
        <v>2817</v>
      </c>
      <c r="F31" s="13">
        <f t="shared" si="0"/>
        <v>313</v>
      </c>
      <c r="G31" s="14">
        <f t="shared" si="1"/>
        <v>259</v>
      </c>
      <c r="H31" s="15">
        <f t="shared" si="2"/>
        <v>92.634001973035183</v>
      </c>
      <c r="I31" s="15">
        <f t="shared" si="3"/>
        <v>112.5</v>
      </c>
      <c r="J31" s="18">
        <f t="shared" si="4"/>
        <v>110.12509773260359</v>
      </c>
    </row>
    <row r="32" spans="1:10" ht="18" customHeight="1">
      <c r="A32" s="43" t="s">
        <v>34</v>
      </c>
      <c r="B32" s="44">
        <v>4997</v>
      </c>
      <c r="C32" s="45">
        <v>4161</v>
      </c>
      <c r="D32" s="44">
        <v>4255</v>
      </c>
      <c r="E32" s="47">
        <v>4493</v>
      </c>
      <c r="F32" s="13">
        <f t="shared" si="0"/>
        <v>332</v>
      </c>
      <c r="G32" s="14">
        <f t="shared" si="1"/>
        <v>238</v>
      </c>
      <c r="H32" s="15">
        <f t="shared" si="2"/>
        <v>89.913948369021412</v>
      </c>
      <c r="I32" s="15">
        <f t="shared" si="3"/>
        <v>107.97885123768324</v>
      </c>
      <c r="J32" s="18">
        <f t="shared" si="4"/>
        <v>105.59341950646299</v>
      </c>
    </row>
    <row r="33" spans="1:10" ht="18" customHeight="1">
      <c r="A33" s="43" t="s">
        <v>35</v>
      </c>
      <c r="B33" s="44">
        <v>3116</v>
      </c>
      <c r="C33" s="45">
        <v>2658</v>
      </c>
      <c r="D33" s="44">
        <v>2717</v>
      </c>
      <c r="E33" s="47">
        <v>2249</v>
      </c>
      <c r="F33" s="13">
        <f t="shared" si="0"/>
        <v>-409</v>
      </c>
      <c r="G33" s="14">
        <f t="shared" si="1"/>
        <v>-468</v>
      </c>
      <c r="H33" s="15">
        <f t="shared" si="2"/>
        <v>72.175866495507051</v>
      </c>
      <c r="I33" s="15">
        <f t="shared" si="3"/>
        <v>84.612490594431904</v>
      </c>
      <c r="J33" s="18">
        <f t="shared" si="4"/>
        <v>82.775119617224874</v>
      </c>
    </row>
    <row r="34" spans="1:10" ht="18" customHeight="1">
      <c r="A34" s="43" t="s">
        <v>36</v>
      </c>
      <c r="B34" s="44">
        <v>1753</v>
      </c>
      <c r="C34" s="45">
        <v>1476</v>
      </c>
      <c r="D34" s="44">
        <v>1508</v>
      </c>
      <c r="E34" s="47">
        <v>1451</v>
      </c>
      <c r="F34" s="13">
        <f t="shared" si="0"/>
        <v>-25</v>
      </c>
      <c r="G34" s="14">
        <f t="shared" si="1"/>
        <v>-57</v>
      </c>
      <c r="H34" s="15">
        <f t="shared" si="2"/>
        <v>82.772390188248707</v>
      </c>
      <c r="I34" s="15">
        <f t="shared" si="3"/>
        <v>98.306233062330634</v>
      </c>
      <c r="J34" s="18">
        <f t="shared" si="4"/>
        <v>96.220159151193627</v>
      </c>
    </row>
    <row r="35" spans="1:10" ht="18" customHeight="1">
      <c r="A35" s="43" t="s">
        <v>37</v>
      </c>
      <c r="B35" s="44">
        <v>1406</v>
      </c>
      <c r="C35" s="45">
        <v>1183</v>
      </c>
      <c r="D35" s="44">
        <v>1210</v>
      </c>
      <c r="E35" s="47">
        <v>1186</v>
      </c>
      <c r="F35" s="13">
        <f t="shared" si="0"/>
        <v>3</v>
      </c>
      <c r="G35" s="14">
        <f t="shared" si="1"/>
        <v>-24</v>
      </c>
      <c r="H35" s="15">
        <f t="shared" si="2"/>
        <v>84.352773826458034</v>
      </c>
      <c r="I35" s="15">
        <f t="shared" si="3"/>
        <v>100.25359256128488</v>
      </c>
      <c r="J35" s="18">
        <f t="shared" si="4"/>
        <v>98.016528925619838</v>
      </c>
    </row>
    <row r="36" spans="1:10" ht="18" customHeight="1">
      <c r="A36" s="43" t="s">
        <v>38</v>
      </c>
      <c r="B36" s="44">
        <v>3536</v>
      </c>
      <c r="C36" s="45">
        <v>2934</v>
      </c>
      <c r="D36" s="44">
        <v>3000</v>
      </c>
      <c r="E36" s="47">
        <v>3654</v>
      </c>
      <c r="F36" s="13">
        <f t="shared" si="0"/>
        <v>720</v>
      </c>
      <c r="G36" s="14">
        <f t="shared" si="1"/>
        <v>654</v>
      </c>
      <c r="H36" s="15">
        <f t="shared" si="2"/>
        <v>103.3371040723982</v>
      </c>
      <c r="I36" s="15">
        <f t="shared" si="3"/>
        <v>124.53987730061348</v>
      </c>
      <c r="J36" s="18">
        <f t="shared" si="4"/>
        <v>121.8</v>
      </c>
    </row>
    <row r="37" spans="1:10" ht="18" customHeight="1">
      <c r="A37" s="43" t="s">
        <v>39</v>
      </c>
      <c r="B37" s="44">
        <v>2691</v>
      </c>
      <c r="C37" s="45">
        <v>2214</v>
      </c>
      <c r="D37" s="44">
        <v>2261</v>
      </c>
      <c r="E37" s="47">
        <v>2418</v>
      </c>
      <c r="F37" s="13">
        <f t="shared" si="0"/>
        <v>204</v>
      </c>
      <c r="G37" s="14">
        <f t="shared" si="1"/>
        <v>157</v>
      </c>
      <c r="H37" s="15">
        <f t="shared" si="2"/>
        <v>89.85507246376811</v>
      </c>
      <c r="I37" s="15">
        <f t="shared" si="3"/>
        <v>109.21409214092141</v>
      </c>
      <c r="J37" s="18">
        <f t="shared" si="4"/>
        <v>106.94383016364442</v>
      </c>
    </row>
    <row r="38" spans="1:10" ht="18" customHeight="1">
      <c r="A38" s="43" t="s">
        <v>40</v>
      </c>
      <c r="B38" s="44">
        <v>5924</v>
      </c>
      <c r="C38" s="45">
        <v>4940</v>
      </c>
      <c r="D38" s="44">
        <v>5050</v>
      </c>
      <c r="E38" s="47">
        <v>4843</v>
      </c>
      <c r="F38" s="13">
        <f t="shared" si="0"/>
        <v>-97</v>
      </c>
      <c r="G38" s="14">
        <f t="shared" si="1"/>
        <v>-207</v>
      </c>
      <c r="H38" s="15">
        <f t="shared" si="2"/>
        <v>81.752194463200539</v>
      </c>
      <c r="I38" s="15">
        <f t="shared" si="3"/>
        <v>98.036437246963558</v>
      </c>
      <c r="J38" s="18">
        <f t="shared" si="4"/>
        <v>95.900990099009903</v>
      </c>
    </row>
    <row r="39" spans="1:10" ht="18" customHeight="1">
      <c r="A39" s="43" t="s">
        <v>41</v>
      </c>
      <c r="B39" s="44">
        <v>1553</v>
      </c>
      <c r="C39" s="45">
        <v>1302</v>
      </c>
      <c r="D39" s="44">
        <v>1331</v>
      </c>
      <c r="E39" s="47">
        <v>1525</v>
      </c>
      <c r="F39" s="13">
        <f t="shared" si="0"/>
        <v>223</v>
      </c>
      <c r="G39" s="14">
        <f t="shared" si="1"/>
        <v>194</v>
      </c>
      <c r="H39" s="15">
        <f t="shared" si="2"/>
        <v>98.197037990985194</v>
      </c>
      <c r="I39" s="15">
        <f t="shared" si="3"/>
        <v>117.12749615975422</v>
      </c>
      <c r="J39" s="18">
        <f t="shared" si="4"/>
        <v>114.5755071374906</v>
      </c>
    </row>
    <row r="40" spans="1:10" ht="18" customHeight="1">
      <c r="A40" s="43" t="s">
        <v>64</v>
      </c>
      <c r="B40" s="44">
        <v>3343</v>
      </c>
      <c r="C40" s="45">
        <v>2833</v>
      </c>
      <c r="D40" s="44">
        <v>2896</v>
      </c>
      <c r="E40" s="47">
        <v>2763</v>
      </c>
      <c r="F40" s="13">
        <f t="shared" si="0"/>
        <v>-70</v>
      </c>
      <c r="G40" s="14">
        <f t="shared" si="1"/>
        <v>-133</v>
      </c>
      <c r="H40" s="15">
        <f t="shared" si="2"/>
        <v>82.650314089141489</v>
      </c>
      <c r="I40" s="15">
        <f t="shared" si="3"/>
        <v>97.529121073067415</v>
      </c>
      <c r="J40" s="18">
        <f t="shared" si="4"/>
        <v>95.407458563535911</v>
      </c>
    </row>
    <row r="41" spans="1:10" ht="18" customHeight="1">
      <c r="A41" s="43" t="s">
        <v>43</v>
      </c>
      <c r="B41" s="44">
        <v>4487</v>
      </c>
      <c r="C41" s="45">
        <v>3739</v>
      </c>
      <c r="D41" s="44">
        <v>3823</v>
      </c>
      <c r="E41" s="47">
        <v>3713</v>
      </c>
      <c r="F41" s="13">
        <f t="shared" si="0"/>
        <v>-26</v>
      </c>
      <c r="G41" s="14">
        <f t="shared" si="1"/>
        <v>-110</v>
      </c>
      <c r="H41" s="15">
        <f t="shared" si="2"/>
        <v>82.750167149543131</v>
      </c>
      <c r="I41" s="15">
        <f t="shared" si="3"/>
        <v>99.304626905589728</v>
      </c>
      <c r="J41" s="18">
        <f t="shared" si="4"/>
        <v>97.122678524718808</v>
      </c>
    </row>
    <row r="42" spans="1:10" ht="18" customHeight="1">
      <c r="A42" s="43" t="s">
        <v>44</v>
      </c>
      <c r="B42" s="44">
        <v>1169</v>
      </c>
      <c r="C42" s="45">
        <v>995</v>
      </c>
      <c r="D42" s="44">
        <v>1017</v>
      </c>
      <c r="E42" s="47">
        <v>859</v>
      </c>
      <c r="F42" s="13">
        <f t="shared" si="0"/>
        <v>-136</v>
      </c>
      <c r="G42" s="14">
        <f t="shared" si="1"/>
        <v>-158</v>
      </c>
      <c r="H42" s="15">
        <f t="shared" si="2"/>
        <v>73.481608212147137</v>
      </c>
      <c r="I42" s="15">
        <f t="shared" si="3"/>
        <v>86.331658291457288</v>
      </c>
      <c r="J42" s="18">
        <f t="shared" si="4"/>
        <v>84.464110127826942</v>
      </c>
    </row>
    <row r="43" spans="1:10" ht="18" customHeight="1">
      <c r="A43" s="43" t="s">
        <v>45</v>
      </c>
      <c r="B43" s="44">
        <v>1309</v>
      </c>
      <c r="C43" s="45">
        <v>1077</v>
      </c>
      <c r="D43" s="44">
        <v>1102</v>
      </c>
      <c r="E43" s="47">
        <v>1199</v>
      </c>
      <c r="F43" s="13">
        <f t="shared" si="0"/>
        <v>122</v>
      </c>
      <c r="G43" s="14">
        <f t="shared" si="1"/>
        <v>97</v>
      </c>
      <c r="H43" s="15">
        <f t="shared" si="2"/>
        <v>91.596638655462186</v>
      </c>
      <c r="I43" s="15">
        <f t="shared" si="3"/>
        <v>111.32776230269266</v>
      </c>
      <c r="J43" s="18">
        <f t="shared" si="4"/>
        <v>108.80217785843919</v>
      </c>
    </row>
    <row r="44" spans="1:10" ht="18" customHeight="1">
      <c r="A44" s="43" t="s">
        <v>46</v>
      </c>
      <c r="B44" s="44">
        <v>2031</v>
      </c>
      <c r="C44" s="45">
        <v>1690</v>
      </c>
      <c r="D44" s="44">
        <v>1728</v>
      </c>
      <c r="E44" s="47">
        <v>1592</v>
      </c>
      <c r="F44" s="13">
        <f t="shared" si="0"/>
        <v>-98</v>
      </c>
      <c r="G44" s="14">
        <f t="shared" si="1"/>
        <v>-136</v>
      </c>
      <c r="H44" s="15">
        <f t="shared" si="2"/>
        <v>78.385032003938946</v>
      </c>
      <c r="I44" s="15">
        <f t="shared" si="3"/>
        <v>94.201183431952657</v>
      </c>
      <c r="J44" s="18">
        <f t="shared" si="4"/>
        <v>92.129629629629633</v>
      </c>
    </row>
    <row r="45" spans="1:10" ht="18" customHeight="1">
      <c r="A45" s="43" t="s">
        <v>47</v>
      </c>
      <c r="B45" s="44">
        <v>10456</v>
      </c>
      <c r="C45" s="45">
        <v>8640</v>
      </c>
      <c r="D45" s="44">
        <v>8831</v>
      </c>
      <c r="E45" s="47">
        <v>8194</v>
      </c>
      <c r="F45" s="13">
        <f t="shared" si="0"/>
        <v>-446</v>
      </c>
      <c r="G45" s="14">
        <f t="shared" si="1"/>
        <v>-637</v>
      </c>
      <c r="H45" s="15">
        <f t="shared" si="2"/>
        <v>78.366488140780405</v>
      </c>
      <c r="I45" s="15">
        <f t="shared" si="3"/>
        <v>94.837962962962962</v>
      </c>
      <c r="J45" s="18">
        <f t="shared" si="4"/>
        <v>92.786773864794469</v>
      </c>
    </row>
    <row r="46" spans="1:10" ht="18" customHeight="1">
      <c r="A46" s="43" t="s">
        <v>48</v>
      </c>
      <c r="B46" s="44">
        <v>3268</v>
      </c>
      <c r="C46" s="45">
        <v>2721</v>
      </c>
      <c r="D46" s="44">
        <v>2781</v>
      </c>
      <c r="E46" s="47">
        <v>2469</v>
      </c>
      <c r="F46" s="13">
        <f t="shared" si="0"/>
        <v>-252</v>
      </c>
      <c r="G46" s="14">
        <f t="shared" si="1"/>
        <v>-312</v>
      </c>
      <c r="H46" s="15">
        <f t="shared" si="2"/>
        <v>75.550795593635257</v>
      </c>
      <c r="I46" s="15">
        <f t="shared" si="3"/>
        <v>90.738699007717756</v>
      </c>
      <c r="J46" s="18">
        <f t="shared" si="4"/>
        <v>88.781014023732467</v>
      </c>
    </row>
    <row r="47" spans="1:10" ht="18" customHeight="1">
      <c r="A47" s="43" t="s">
        <v>49</v>
      </c>
      <c r="B47" s="44">
        <v>2366</v>
      </c>
      <c r="C47" s="45">
        <v>1994</v>
      </c>
      <c r="D47" s="44">
        <v>2039</v>
      </c>
      <c r="E47" s="47">
        <v>1963</v>
      </c>
      <c r="F47" s="13">
        <f t="shared" si="0"/>
        <v>-31</v>
      </c>
      <c r="G47" s="14">
        <f t="shared" si="1"/>
        <v>-76</v>
      </c>
      <c r="H47" s="15">
        <f t="shared" si="2"/>
        <v>82.967032967032978</v>
      </c>
      <c r="I47" s="15">
        <f t="shared" si="3"/>
        <v>98.445336008024071</v>
      </c>
      <c r="J47" s="18">
        <f t="shared" si="4"/>
        <v>96.272682687591953</v>
      </c>
    </row>
    <row r="48" spans="1:10" ht="18" customHeight="1">
      <c r="A48" s="43" t="s">
        <v>50</v>
      </c>
      <c r="B48" s="44">
        <v>3842</v>
      </c>
      <c r="C48" s="45">
        <v>3197</v>
      </c>
      <c r="D48" s="44">
        <v>3268</v>
      </c>
      <c r="E48" s="47">
        <v>3229</v>
      </c>
      <c r="F48" s="13">
        <f t="shared" si="0"/>
        <v>32</v>
      </c>
      <c r="G48" s="14">
        <f t="shared" si="1"/>
        <v>-39</v>
      </c>
      <c r="H48" s="15">
        <f t="shared" si="2"/>
        <v>84.044768349817801</v>
      </c>
      <c r="I48" s="15">
        <f t="shared" si="3"/>
        <v>101.00093837973098</v>
      </c>
      <c r="J48" s="18">
        <f t="shared" si="4"/>
        <v>98.806609547123628</v>
      </c>
    </row>
    <row r="49" spans="1:10" ht="18" customHeight="1">
      <c r="A49" s="43" t="s">
        <v>51</v>
      </c>
      <c r="B49" s="44">
        <v>2284</v>
      </c>
      <c r="C49" s="45">
        <v>1959</v>
      </c>
      <c r="D49" s="44">
        <v>2002</v>
      </c>
      <c r="E49" s="47">
        <v>1689</v>
      </c>
      <c r="F49" s="13">
        <f t="shared" si="0"/>
        <v>-270</v>
      </c>
      <c r="G49" s="14">
        <f t="shared" si="1"/>
        <v>-313</v>
      </c>
      <c r="H49" s="15">
        <f t="shared" si="2"/>
        <v>73.949211908931701</v>
      </c>
      <c r="I49" s="15">
        <f t="shared" si="3"/>
        <v>86.217457886676868</v>
      </c>
      <c r="J49" s="18">
        <f t="shared" si="4"/>
        <v>84.365634365634364</v>
      </c>
    </row>
    <row r="50" spans="1:10" ht="18" customHeight="1">
      <c r="A50" s="48" t="s">
        <v>52</v>
      </c>
      <c r="B50" s="49">
        <v>171896</v>
      </c>
      <c r="C50" s="49">
        <v>142632</v>
      </c>
      <c r="D50" s="49">
        <v>145788</v>
      </c>
      <c r="E50" s="49">
        <f>SUM(E14:E49)</f>
        <v>147476</v>
      </c>
      <c r="F50" s="23">
        <f t="shared" si="0"/>
        <v>4844</v>
      </c>
      <c r="G50" s="21">
        <f>+E50-D50</f>
        <v>1688</v>
      </c>
      <c r="H50" s="22">
        <f>+E50/B50*100</f>
        <v>85.793735747195981</v>
      </c>
      <c r="I50" s="22">
        <f>+E50/C50*100</f>
        <v>103.39615233608166</v>
      </c>
      <c r="J50" s="22">
        <f>+E50/D50*100</f>
        <v>101.15784563887289</v>
      </c>
    </row>
    <row r="51" spans="1:10" ht="21" customHeight="1">
      <c r="A51" s="50" t="s">
        <v>65</v>
      </c>
      <c r="B51" s="51">
        <v>0</v>
      </c>
      <c r="C51" s="51">
        <v>0</v>
      </c>
      <c r="D51" s="51">
        <v>-162</v>
      </c>
      <c r="E51" s="51">
        <v>-226</v>
      </c>
      <c r="F51" s="23">
        <f t="shared" si="0"/>
        <v>-226</v>
      </c>
      <c r="G51" s="21">
        <f>+E51-D51</f>
        <v>-64</v>
      </c>
      <c r="H51" s="22">
        <v>0</v>
      </c>
      <c r="I51" s="22">
        <v>0</v>
      </c>
      <c r="J51" s="22">
        <f>+E51/D51*100</f>
        <v>139.50617283950618</v>
      </c>
    </row>
    <row r="52" spans="1:10" ht="30.75" customHeight="1">
      <c r="A52" s="69" t="s">
        <v>66</v>
      </c>
      <c r="B52" s="51">
        <v>0</v>
      </c>
      <c r="C52" s="51">
        <v>0</v>
      </c>
      <c r="D52" s="51">
        <v>33</v>
      </c>
      <c r="E52" s="51">
        <v>108</v>
      </c>
      <c r="F52" s="23">
        <f t="shared" si="0"/>
        <v>108</v>
      </c>
      <c r="G52" s="21">
        <f>+E52-D52</f>
        <v>75</v>
      </c>
      <c r="H52" s="22">
        <v>0</v>
      </c>
      <c r="I52" s="22">
        <v>0</v>
      </c>
      <c r="J52" s="22">
        <f>+E52/D52*100</f>
        <v>327.27272727272731</v>
      </c>
    </row>
    <row r="53" spans="1:10" ht="19.5" customHeight="1">
      <c r="A53" s="54" t="s">
        <v>67</v>
      </c>
      <c r="B53" s="52">
        <f>+B50+B51+B52</f>
        <v>171896</v>
      </c>
      <c r="C53" s="52">
        <f t="shared" ref="C53:E53" si="5">+C50+C51+C52</f>
        <v>142632</v>
      </c>
      <c r="D53" s="52">
        <f t="shared" si="5"/>
        <v>145659</v>
      </c>
      <c r="E53" s="52">
        <f t="shared" si="5"/>
        <v>147358</v>
      </c>
      <c r="F53" s="23">
        <f>+E53-C53</f>
        <v>4726</v>
      </c>
      <c r="G53" s="21">
        <f>+E53-D53</f>
        <v>1699</v>
      </c>
      <c r="H53" s="22">
        <f>+E53/B53*100</f>
        <v>85.725089589053852</v>
      </c>
      <c r="I53" s="22">
        <f>+E53/C53*100</f>
        <v>103.31342195299793</v>
      </c>
      <c r="J53" s="22">
        <f>+E53/D53*100</f>
        <v>101.16642294674547</v>
      </c>
    </row>
    <row r="54" spans="1:10">
      <c r="A54" s="63"/>
      <c r="B54" s="63"/>
      <c r="C54" s="63"/>
      <c r="D54" s="63"/>
      <c r="E54" s="63"/>
      <c r="F54" s="63"/>
      <c r="G54" s="64"/>
      <c r="H54" s="63"/>
    </row>
    <row r="102" spans="7:10" ht="19.5" customHeight="1">
      <c r="G102" s="30"/>
      <c r="H102" s="30"/>
      <c r="J102" s="30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9"/>
  <sheetViews>
    <sheetView topLeftCell="A53" zoomScale="75" workbookViewId="0">
      <selection activeCell="F87" sqref="F87"/>
    </sheetView>
  </sheetViews>
  <sheetFormatPr defaultRowHeight="12.75"/>
  <cols>
    <col min="1" max="1" width="15.85546875" style="101" customWidth="1"/>
    <col min="2" max="3" width="10.5703125" style="101" customWidth="1"/>
    <col min="4" max="4" width="9.85546875" style="101" customWidth="1"/>
    <col min="5" max="5" width="9.28515625" style="101" customWidth="1"/>
    <col min="6" max="6" width="69.7109375" style="101" customWidth="1"/>
    <col min="7" max="7" width="21.28515625" style="101" customWidth="1"/>
    <col min="8" max="8" width="21" style="101" customWidth="1"/>
    <col min="9" max="9" width="21.7109375" style="101" customWidth="1"/>
    <col min="10" max="10" width="13.85546875" style="101" customWidth="1"/>
    <col min="11" max="11" width="9.140625" style="101"/>
    <col min="12" max="12" width="9.28515625" style="101" bestFit="1" customWidth="1"/>
    <col min="13" max="256" width="9.140625" style="101"/>
    <col min="257" max="257" width="15.85546875" style="101" customWidth="1"/>
    <col min="258" max="259" width="10.5703125" style="101" customWidth="1"/>
    <col min="260" max="260" width="9.85546875" style="101" customWidth="1"/>
    <col min="261" max="261" width="9.28515625" style="101" customWidth="1"/>
    <col min="262" max="262" width="69.7109375" style="101" customWidth="1"/>
    <col min="263" max="263" width="21.28515625" style="101" customWidth="1"/>
    <col min="264" max="264" width="21" style="101" customWidth="1"/>
    <col min="265" max="265" width="21.7109375" style="101" customWidth="1"/>
    <col min="266" max="266" width="13.85546875" style="101" customWidth="1"/>
    <col min="267" max="267" width="9.140625" style="101"/>
    <col min="268" max="268" width="9.28515625" style="101" bestFit="1" customWidth="1"/>
    <col min="269" max="512" width="9.140625" style="101"/>
    <col min="513" max="513" width="15.85546875" style="101" customWidth="1"/>
    <col min="514" max="515" width="10.5703125" style="101" customWidth="1"/>
    <col min="516" max="516" width="9.85546875" style="101" customWidth="1"/>
    <col min="517" max="517" width="9.28515625" style="101" customWidth="1"/>
    <col min="518" max="518" width="69.7109375" style="101" customWidth="1"/>
    <col min="519" max="519" width="21.28515625" style="101" customWidth="1"/>
    <col min="520" max="520" width="21" style="101" customWidth="1"/>
    <col min="521" max="521" width="21.7109375" style="101" customWidth="1"/>
    <col min="522" max="522" width="13.85546875" style="101" customWidth="1"/>
    <col min="523" max="523" width="9.140625" style="101"/>
    <col min="524" max="524" width="9.28515625" style="101" bestFit="1" customWidth="1"/>
    <col min="525" max="768" width="9.140625" style="101"/>
    <col min="769" max="769" width="15.85546875" style="101" customWidth="1"/>
    <col min="770" max="771" width="10.5703125" style="101" customWidth="1"/>
    <col min="772" max="772" width="9.85546875" style="101" customWidth="1"/>
    <col min="773" max="773" width="9.28515625" style="101" customWidth="1"/>
    <col min="774" max="774" width="69.7109375" style="101" customWidth="1"/>
    <col min="775" max="775" width="21.28515625" style="101" customWidth="1"/>
    <col min="776" max="776" width="21" style="101" customWidth="1"/>
    <col min="777" max="777" width="21.7109375" style="101" customWidth="1"/>
    <col min="778" max="778" width="13.85546875" style="101" customWidth="1"/>
    <col min="779" max="779" width="9.140625" style="101"/>
    <col min="780" max="780" width="9.28515625" style="101" bestFit="1" customWidth="1"/>
    <col min="781" max="1024" width="9.140625" style="101"/>
    <col min="1025" max="1025" width="15.85546875" style="101" customWidth="1"/>
    <col min="1026" max="1027" width="10.5703125" style="101" customWidth="1"/>
    <col min="1028" max="1028" width="9.85546875" style="101" customWidth="1"/>
    <col min="1029" max="1029" width="9.28515625" style="101" customWidth="1"/>
    <col min="1030" max="1030" width="69.7109375" style="101" customWidth="1"/>
    <col min="1031" max="1031" width="21.28515625" style="101" customWidth="1"/>
    <col min="1032" max="1032" width="21" style="101" customWidth="1"/>
    <col min="1033" max="1033" width="21.7109375" style="101" customWidth="1"/>
    <col min="1034" max="1034" width="13.85546875" style="101" customWidth="1"/>
    <col min="1035" max="1035" width="9.140625" style="101"/>
    <col min="1036" max="1036" width="9.28515625" style="101" bestFit="1" customWidth="1"/>
    <col min="1037" max="1280" width="9.140625" style="101"/>
    <col min="1281" max="1281" width="15.85546875" style="101" customWidth="1"/>
    <col min="1282" max="1283" width="10.5703125" style="101" customWidth="1"/>
    <col min="1284" max="1284" width="9.85546875" style="101" customWidth="1"/>
    <col min="1285" max="1285" width="9.28515625" style="101" customWidth="1"/>
    <col min="1286" max="1286" width="69.7109375" style="101" customWidth="1"/>
    <col min="1287" max="1287" width="21.28515625" style="101" customWidth="1"/>
    <col min="1288" max="1288" width="21" style="101" customWidth="1"/>
    <col min="1289" max="1289" width="21.7109375" style="101" customWidth="1"/>
    <col min="1290" max="1290" width="13.85546875" style="101" customWidth="1"/>
    <col min="1291" max="1291" width="9.140625" style="101"/>
    <col min="1292" max="1292" width="9.28515625" style="101" bestFit="1" customWidth="1"/>
    <col min="1293" max="1536" width="9.140625" style="101"/>
    <col min="1537" max="1537" width="15.85546875" style="101" customWidth="1"/>
    <col min="1538" max="1539" width="10.5703125" style="101" customWidth="1"/>
    <col min="1540" max="1540" width="9.85546875" style="101" customWidth="1"/>
    <col min="1541" max="1541" width="9.28515625" style="101" customWidth="1"/>
    <col min="1542" max="1542" width="69.7109375" style="101" customWidth="1"/>
    <col min="1543" max="1543" width="21.28515625" style="101" customWidth="1"/>
    <col min="1544" max="1544" width="21" style="101" customWidth="1"/>
    <col min="1545" max="1545" width="21.7109375" style="101" customWidth="1"/>
    <col min="1546" max="1546" width="13.85546875" style="101" customWidth="1"/>
    <col min="1547" max="1547" width="9.140625" style="101"/>
    <col min="1548" max="1548" width="9.28515625" style="101" bestFit="1" customWidth="1"/>
    <col min="1549" max="1792" width="9.140625" style="101"/>
    <col min="1793" max="1793" width="15.85546875" style="101" customWidth="1"/>
    <col min="1794" max="1795" width="10.5703125" style="101" customWidth="1"/>
    <col min="1796" max="1796" width="9.85546875" style="101" customWidth="1"/>
    <col min="1797" max="1797" width="9.28515625" style="101" customWidth="1"/>
    <col min="1798" max="1798" width="69.7109375" style="101" customWidth="1"/>
    <col min="1799" max="1799" width="21.28515625" style="101" customWidth="1"/>
    <col min="1800" max="1800" width="21" style="101" customWidth="1"/>
    <col min="1801" max="1801" width="21.7109375" style="101" customWidth="1"/>
    <col min="1802" max="1802" width="13.85546875" style="101" customWidth="1"/>
    <col min="1803" max="1803" width="9.140625" style="101"/>
    <col min="1804" max="1804" width="9.28515625" style="101" bestFit="1" customWidth="1"/>
    <col min="1805" max="2048" width="9.140625" style="101"/>
    <col min="2049" max="2049" width="15.85546875" style="101" customWidth="1"/>
    <col min="2050" max="2051" width="10.5703125" style="101" customWidth="1"/>
    <col min="2052" max="2052" width="9.85546875" style="101" customWidth="1"/>
    <col min="2053" max="2053" width="9.28515625" style="101" customWidth="1"/>
    <col min="2054" max="2054" width="69.7109375" style="101" customWidth="1"/>
    <col min="2055" max="2055" width="21.28515625" style="101" customWidth="1"/>
    <col min="2056" max="2056" width="21" style="101" customWidth="1"/>
    <col min="2057" max="2057" width="21.7109375" style="101" customWidth="1"/>
    <col min="2058" max="2058" width="13.85546875" style="101" customWidth="1"/>
    <col min="2059" max="2059" width="9.140625" style="101"/>
    <col min="2060" max="2060" width="9.28515625" style="101" bestFit="1" customWidth="1"/>
    <col min="2061" max="2304" width="9.140625" style="101"/>
    <col min="2305" max="2305" width="15.85546875" style="101" customWidth="1"/>
    <col min="2306" max="2307" width="10.5703125" style="101" customWidth="1"/>
    <col min="2308" max="2308" width="9.85546875" style="101" customWidth="1"/>
    <col min="2309" max="2309" width="9.28515625" style="101" customWidth="1"/>
    <col min="2310" max="2310" width="69.7109375" style="101" customWidth="1"/>
    <col min="2311" max="2311" width="21.28515625" style="101" customWidth="1"/>
    <col min="2312" max="2312" width="21" style="101" customWidth="1"/>
    <col min="2313" max="2313" width="21.7109375" style="101" customWidth="1"/>
    <col min="2314" max="2314" width="13.85546875" style="101" customWidth="1"/>
    <col min="2315" max="2315" width="9.140625" style="101"/>
    <col min="2316" max="2316" width="9.28515625" style="101" bestFit="1" customWidth="1"/>
    <col min="2317" max="2560" width="9.140625" style="101"/>
    <col min="2561" max="2561" width="15.85546875" style="101" customWidth="1"/>
    <col min="2562" max="2563" width="10.5703125" style="101" customWidth="1"/>
    <col min="2564" max="2564" width="9.85546875" style="101" customWidth="1"/>
    <col min="2565" max="2565" width="9.28515625" style="101" customWidth="1"/>
    <col min="2566" max="2566" width="69.7109375" style="101" customWidth="1"/>
    <col min="2567" max="2567" width="21.28515625" style="101" customWidth="1"/>
    <col min="2568" max="2568" width="21" style="101" customWidth="1"/>
    <col min="2569" max="2569" width="21.7109375" style="101" customWidth="1"/>
    <col min="2570" max="2570" width="13.85546875" style="101" customWidth="1"/>
    <col min="2571" max="2571" width="9.140625" style="101"/>
    <col min="2572" max="2572" width="9.28515625" style="101" bestFit="1" customWidth="1"/>
    <col min="2573" max="2816" width="9.140625" style="101"/>
    <col min="2817" max="2817" width="15.85546875" style="101" customWidth="1"/>
    <col min="2818" max="2819" width="10.5703125" style="101" customWidth="1"/>
    <col min="2820" max="2820" width="9.85546875" style="101" customWidth="1"/>
    <col min="2821" max="2821" width="9.28515625" style="101" customWidth="1"/>
    <col min="2822" max="2822" width="69.7109375" style="101" customWidth="1"/>
    <col min="2823" max="2823" width="21.28515625" style="101" customWidth="1"/>
    <col min="2824" max="2824" width="21" style="101" customWidth="1"/>
    <col min="2825" max="2825" width="21.7109375" style="101" customWidth="1"/>
    <col min="2826" max="2826" width="13.85546875" style="101" customWidth="1"/>
    <col min="2827" max="2827" width="9.140625" style="101"/>
    <col min="2828" max="2828" width="9.28515625" style="101" bestFit="1" customWidth="1"/>
    <col min="2829" max="3072" width="9.140625" style="101"/>
    <col min="3073" max="3073" width="15.85546875" style="101" customWidth="1"/>
    <col min="3074" max="3075" width="10.5703125" style="101" customWidth="1"/>
    <col min="3076" max="3076" width="9.85546875" style="101" customWidth="1"/>
    <col min="3077" max="3077" width="9.28515625" style="101" customWidth="1"/>
    <col min="3078" max="3078" width="69.7109375" style="101" customWidth="1"/>
    <col min="3079" max="3079" width="21.28515625" style="101" customWidth="1"/>
    <col min="3080" max="3080" width="21" style="101" customWidth="1"/>
    <col min="3081" max="3081" width="21.7109375" style="101" customWidth="1"/>
    <col min="3082" max="3082" width="13.85546875" style="101" customWidth="1"/>
    <col min="3083" max="3083" width="9.140625" style="101"/>
    <col min="3084" max="3084" width="9.28515625" style="101" bestFit="1" customWidth="1"/>
    <col min="3085" max="3328" width="9.140625" style="101"/>
    <col min="3329" max="3329" width="15.85546875" style="101" customWidth="1"/>
    <col min="3330" max="3331" width="10.5703125" style="101" customWidth="1"/>
    <col min="3332" max="3332" width="9.85546875" style="101" customWidth="1"/>
    <col min="3333" max="3333" width="9.28515625" style="101" customWidth="1"/>
    <col min="3334" max="3334" width="69.7109375" style="101" customWidth="1"/>
    <col min="3335" max="3335" width="21.28515625" style="101" customWidth="1"/>
    <col min="3336" max="3336" width="21" style="101" customWidth="1"/>
    <col min="3337" max="3337" width="21.7109375" style="101" customWidth="1"/>
    <col min="3338" max="3338" width="13.85546875" style="101" customWidth="1"/>
    <col min="3339" max="3339" width="9.140625" style="101"/>
    <col min="3340" max="3340" width="9.28515625" style="101" bestFit="1" customWidth="1"/>
    <col min="3341" max="3584" width="9.140625" style="101"/>
    <col min="3585" max="3585" width="15.85546875" style="101" customWidth="1"/>
    <col min="3586" max="3587" width="10.5703125" style="101" customWidth="1"/>
    <col min="3588" max="3588" width="9.85546875" style="101" customWidth="1"/>
    <col min="3589" max="3589" width="9.28515625" style="101" customWidth="1"/>
    <col min="3590" max="3590" width="69.7109375" style="101" customWidth="1"/>
    <col min="3591" max="3591" width="21.28515625" style="101" customWidth="1"/>
    <col min="3592" max="3592" width="21" style="101" customWidth="1"/>
    <col min="3593" max="3593" width="21.7109375" style="101" customWidth="1"/>
    <col min="3594" max="3594" width="13.85546875" style="101" customWidth="1"/>
    <col min="3595" max="3595" width="9.140625" style="101"/>
    <col min="3596" max="3596" width="9.28515625" style="101" bestFit="1" customWidth="1"/>
    <col min="3597" max="3840" width="9.140625" style="101"/>
    <col min="3841" max="3841" width="15.85546875" style="101" customWidth="1"/>
    <col min="3842" max="3843" width="10.5703125" style="101" customWidth="1"/>
    <col min="3844" max="3844" width="9.85546875" style="101" customWidth="1"/>
    <col min="3845" max="3845" width="9.28515625" style="101" customWidth="1"/>
    <col min="3846" max="3846" width="69.7109375" style="101" customWidth="1"/>
    <col min="3847" max="3847" width="21.28515625" style="101" customWidth="1"/>
    <col min="3848" max="3848" width="21" style="101" customWidth="1"/>
    <col min="3849" max="3849" width="21.7109375" style="101" customWidth="1"/>
    <col min="3850" max="3850" width="13.85546875" style="101" customWidth="1"/>
    <col min="3851" max="3851" width="9.140625" style="101"/>
    <col min="3852" max="3852" width="9.28515625" style="101" bestFit="1" customWidth="1"/>
    <col min="3853" max="4096" width="9.140625" style="101"/>
    <col min="4097" max="4097" width="15.85546875" style="101" customWidth="1"/>
    <col min="4098" max="4099" width="10.5703125" style="101" customWidth="1"/>
    <col min="4100" max="4100" width="9.85546875" style="101" customWidth="1"/>
    <col min="4101" max="4101" width="9.28515625" style="101" customWidth="1"/>
    <col min="4102" max="4102" width="69.7109375" style="101" customWidth="1"/>
    <col min="4103" max="4103" width="21.28515625" style="101" customWidth="1"/>
    <col min="4104" max="4104" width="21" style="101" customWidth="1"/>
    <col min="4105" max="4105" width="21.7109375" style="101" customWidth="1"/>
    <col min="4106" max="4106" width="13.85546875" style="101" customWidth="1"/>
    <col min="4107" max="4107" width="9.140625" style="101"/>
    <col min="4108" max="4108" width="9.28515625" style="101" bestFit="1" customWidth="1"/>
    <col min="4109" max="4352" width="9.140625" style="101"/>
    <col min="4353" max="4353" width="15.85546875" style="101" customWidth="1"/>
    <col min="4354" max="4355" width="10.5703125" style="101" customWidth="1"/>
    <col min="4356" max="4356" width="9.85546875" style="101" customWidth="1"/>
    <col min="4357" max="4357" width="9.28515625" style="101" customWidth="1"/>
    <col min="4358" max="4358" width="69.7109375" style="101" customWidth="1"/>
    <col min="4359" max="4359" width="21.28515625" style="101" customWidth="1"/>
    <col min="4360" max="4360" width="21" style="101" customWidth="1"/>
    <col min="4361" max="4361" width="21.7109375" style="101" customWidth="1"/>
    <col min="4362" max="4362" width="13.85546875" style="101" customWidth="1"/>
    <col min="4363" max="4363" width="9.140625" style="101"/>
    <col min="4364" max="4364" width="9.28515625" style="101" bestFit="1" customWidth="1"/>
    <col min="4365" max="4608" width="9.140625" style="101"/>
    <col min="4609" max="4609" width="15.85546875" style="101" customWidth="1"/>
    <col min="4610" max="4611" width="10.5703125" style="101" customWidth="1"/>
    <col min="4612" max="4612" width="9.85546875" style="101" customWidth="1"/>
    <col min="4613" max="4613" width="9.28515625" style="101" customWidth="1"/>
    <col min="4614" max="4614" width="69.7109375" style="101" customWidth="1"/>
    <col min="4615" max="4615" width="21.28515625" style="101" customWidth="1"/>
    <col min="4616" max="4616" width="21" style="101" customWidth="1"/>
    <col min="4617" max="4617" width="21.7109375" style="101" customWidth="1"/>
    <col min="4618" max="4618" width="13.85546875" style="101" customWidth="1"/>
    <col min="4619" max="4619" width="9.140625" style="101"/>
    <col min="4620" max="4620" width="9.28515625" style="101" bestFit="1" customWidth="1"/>
    <col min="4621" max="4864" width="9.140625" style="101"/>
    <col min="4865" max="4865" width="15.85546875" style="101" customWidth="1"/>
    <col min="4866" max="4867" width="10.5703125" style="101" customWidth="1"/>
    <col min="4868" max="4868" width="9.85546875" style="101" customWidth="1"/>
    <col min="4869" max="4869" width="9.28515625" style="101" customWidth="1"/>
    <col min="4870" max="4870" width="69.7109375" style="101" customWidth="1"/>
    <col min="4871" max="4871" width="21.28515625" style="101" customWidth="1"/>
    <col min="4872" max="4872" width="21" style="101" customWidth="1"/>
    <col min="4873" max="4873" width="21.7109375" style="101" customWidth="1"/>
    <col min="4874" max="4874" width="13.85546875" style="101" customWidth="1"/>
    <col min="4875" max="4875" width="9.140625" style="101"/>
    <col min="4876" max="4876" width="9.28515625" style="101" bestFit="1" customWidth="1"/>
    <col min="4877" max="5120" width="9.140625" style="101"/>
    <col min="5121" max="5121" width="15.85546875" style="101" customWidth="1"/>
    <col min="5122" max="5123" width="10.5703125" style="101" customWidth="1"/>
    <col min="5124" max="5124" width="9.85546875" style="101" customWidth="1"/>
    <col min="5125" max="5125" width="9.28515625" style="101" customWidth="1"/>
    <col min="5126" max="5126" width="69.7109375" style="101" customWidth="1"/>
    <col min="5127" max="5127" width="21.28515625" style="101" customWidth="1"/>
    <col min="5128" max="5128" width="21" style="101" customWidth="1"/>
    <col min="5129" max="5129" width="21.7109375" style="101" customWidth="1"/>
    <col min="5130" max="5130" width="13.85546875" style="101" customWidth="1"/>
    <col min="5131" max="5131" width="9.140625" style="101"/>
    <col min="5132" max="5132" width="9.28515625" style="101" bestFit="1" customWidth="1"/>
    <col min="5133" max="5376" width="9.140625" style="101"/>
    <col min="5377" max="5377" width="15.85546875" style="101" customWidth="1"/>
    <col min="5378" max="5379" width="10.5703125" style="101" customWidth="1"/>
    <col min="5380" max="5380" width="9.85546875" style="101" customWidth="1"/>
    <col min="5381" max="5381" width="9.28515625" style="101" customWidth="1"/>
    <col min="5382" max="5382" width="69.7109375" style="101" customWidth="1"/>
    <col min="5383" max="5383" width="21.28515625" style="101" customWidth="1"/>
    <col min="5384" max="5384" width="21" style="101" customWidth="1"/>
    <col min="5385" max="5385" width="21.7109375" style="101" customWidth="1"/>
    <col min="5386" max="5386" width="13.85546875" style="101" customWidth="1"/>
    <col min="5387" max="5387" width="9.140625" style="101"/>
    <col min="5388" max="5388" width="9.28515625" style="101" bestFit="1" customWidth="1"/>
    <col min="5389" max="5632" width="9.140625" style="101"/>
    <col min="5633" max="5633" width="15.85546875" style="101" customWidth="1"/>
    <col min="5634" max="5635" width="10.5703125" style="101" customWidth="1"/>
    <col min="5636" max="5636" width="9.85546875" style="101" customWidth="1"/>
    <col min="5637" max="5637" width="9.28515625" style="101" customWidth="1"/>
    <col min="5638" max="5638" width="69.7109375" style="101" customWidth="1"/>
    <col min="5639" max="5639" width="21.28515625" style="101" customWidth="1"/>
    <col min="5640" max="5640" width="21" style="101" customWidth="1"/>
    <col min="5641" max="5641" width="21.7109375" style="101" customWidth="1"/>
    <col min="5642" max="5642" width="13.85546875" style="101" customWidth="1"/>
    <col min="5643" max="5643" width="9.140625" style="101"/>
    <col min="5644" max="5644" width="9.28515625" style="101" bestFit="1" customWidth="1"/>
    <col min="5645" max="5888" width="9.140625" style="101"/>
    <col min="5889" max="5889" width="15.85546875" style="101" customWidth="1"/>
    <col min="5890" max="5891" width="10.5703125" style="101" customWidth="1"/>
    <col min="5892" max="5892" width="9.85546875" style="101" customWidth="1"/>
    <col min="5893" max="5893" width="9.28515625" style="101" customWidth="1"/>
    <col min="5894" max="5894" width="69.7109375" style="101" customWidth="1"/>
    <col min="5895" max="5895" width="21.28515625" style="101" customWidth="1"/>
    <col min="5896" max="5896" width="21" style="101" customWidth="1"/>
    <col min="5897" max="5897" width="21.7109375" style="101" customWidth="1"/>
    <col min="5898" max="5898" width="13.85546875" style="101" customWidth="1"/>
    <col min="5899" max="5899" width="9.140625" style="101"/>
    <col min="5900" max="5900" width="9.28515625" style="101" bestFit="1" customWidth="1"/>
    <col min="5901" max="6144" width="9.140625" style="101"/>
    <col min="6145" max="6145" width="15.85546875" style="101" customWidth="1"/>
    <col min="6146" max="6147" width="10.5703125" style="101" customWidth="1"/>
    <col min="6148" max="6148" width="9.85546875" style="101" customWidth="1"/>
    <col min="6149" max="6149" width="9.28515625" style="101" customWidth="1"/>
    <col min="6150" max="6150" width="69.7109375" style="101" customWidth="1"/>
    <col min="6151" max="6151" width="21.28515625" style="101" customWidth="1"/>
    <col min="6152" max="6152" width="21" style="101" customWidth="1"/>
    <col min="6153" max="6153" width="21.7109375" style="101" customWidth="1"/>
    <col min="6154" max="6154" width="13.85546875" style="101" customWidth="1"/>
    <col min="6155" max="6155" width="9.140625" style="101"/>
    <col min="6156" max="6156" width="9.28515625" style="101" bestFit="1" customWidth="1"/>
    <col min="6157" max="6400" width="9.140625" style="101"/>
    <col min="6401" max="6401" width="15.85546875" style="101" customWidth="1"/>
    <col min="6402" max="6403" width="10.5703125" style="101" customWidth="1"/>
    <col min="6404" max="6404" width="9.85546875" style="101" customWidth="1"/>
    <col min="6405" max="6405" width="9.28515625" style="101" customWidth="1"/>
    <col min="6406" max="6406" width="69.7109375" style="101" customWidth="1"/>
    <col min="6407" max="6407" width="21.28515625" style="101" customWidth="1"/>
    <col min="6408" max="6408" width="21" style="101" customWidth="1"/>
    <col min="6409" max="6409" width="21.7109375" style="101" customWidth="1"/>
    <col min="6410" max="6410" width="13.85546875" style="101" customWidth="1"/>
    <col min="6411" max="6411" width="9.140625" style="101"/>
    <col min="6412" max="6412" width="9.28515625" style="101" bestFit="1" customWidth="1"/>
    <col min="6413" max="6656" width="9.140625" style="101"/>
    <col min="6657" max="6657" width="15.85546875" style="101" customWidth="1"/>
    <col min="6658" max="6659" width="10.5703125" style="101" customWidth="1"/>
    <col min="6660" max="6660" width="9.85546875" style="101" customWidth="1"/>
    <col min="6661" max="6661" width="9.28515625" style="101" customWidth="1"/>
    <col min="6662" max="6662" width="69.7109375" style="101" customWidth="1"/>
    <col min="6663" max="6663" width="21.28515625" style="101" customWidth="1"/>
    <col min="6664" max="6664" width="21" style="101" customWidth="1"/>
    <col min="6665" max="6665" width="21.7109375" style="101" customWidth="1"/>
    <col min="6666" max="6666" width="13.85546875" style="101" customWidth="1"/>
    <col min="6667" max="6667" width="9.140625" style="101"/>
    <col min="6668" max="6668" width="9.28515625" style="101" bestFit="1" customWidth="1"/>
    <col min="6669" max="6912" width="9.140625" style="101"/>
    <col min="6913" max="6913" width="15.85546875" style="101" customWidth="1"/>
    <col min="6914" max="6915" width="10.5703125" style="101" customWidth="1"/>
    <col min="6916" max="6916" width="9.85546875" style="101" customWidth="1"/>
    <col min="6917" max="6917" width="9.28515625" style="101" customWidth="1"/>
    <col min="6918" max="6918" width="69.7109375" style="101" customWidth="1"/>
    <col min="6919" max="6919" width="21.28515625" style="101" customWidth="1"/>
    <col min="6920" max="6920" width="21" style="101" customWidth="1"/>
    <col min="6921" max="6921" width="21.7109375" style="101" customWidth="1"/>
    <col min="6922" max="6922" width="13.85546875" style="101" customWidth="1"/>
    <col min="6923" max="6923" width="9.140625" style="101"/>
    <col min="6924" max="6924" width="9.28515625" style="101" bestFit="1" customWidth="1"/>
    <col min="6925" max="7168" width="9.140625" style="101"/>
    <col min="7169" max="7169" width="15.85546875" style="101" customWidth="1"/>
    <col min="7170" max="7171" width="10.5703125" style="101" customWidth="1"/>
    <col min="7172" max="7172" width="9.85546875" style="101" customWidth="1"/>
    <col min="7173" max="7173" width="9.28515625" style="101" customWidth="1"/>
    <col min="7174" max="7174" width="69.7109375" style="101" customWidth="1"/>
    <col min="7175" max="7175" width="21.28515625" style="101" customWidth="1"/>
    <col min="7176" max="7176" width="21" style="101" customWidth="1"/>
    <col min="7177" max="7177" width="21.7109375" style="101" customWidth="1"/>
    <col min="7178" max="7178" width="13.85546875" style="101" customWidth="1"/>
    <col min="7179" max="7179" width="9.140625" style="101"/>
    <col min="7180" max="7180" width="9.28515625" style="101" bestFit="1" customWidth="1"/>
    <col min="7181" max="7424" width="9.140625" style="101"/>
    <col min="7425" max="7425" width="15.85546875" style="101" customWidth="1"/>
    <col min="7426" max="7427" width="10.5703125" style="101" customWidth="1"/>
    <col min="7428" max="7428" width="9.85546875" style="101" customWidth="1"/>
    <col min="7429" max="7429" width="9.28515625" style="101" customWidth="1"/>
    <col min="7430" max="7430" width="69.7109375" style="101" customWidth="1"/>
    <col min="7431" max="7431" width="21.28515625" style="101" customWidth="1"/>
    <col min="7432" max="7432" width="21" style="101" customWidth="1"/>
    <col min="7433" max="7433" width="21.7109375" style="101" customWidth="1"/>
    <col min="7434" max="7434" width="13.85546875" style="101" customWidth="1"/>
    <col min="7435" max="7435" width="9.140625" style="101"/>
    <col min="7436" max="7436" width="9.28515625" style="101" bestFit="1" customWidth="1"/>
    <col min="7437" max="7680" width="9.140625" style="101"/>
    <col min="7681" max="7681" width="15.85546875" style="101" customWidth="1"/>
    <col min="7682" max="7683" width="10.5703125" style="101" customWidth="1"/>
    <col min="7684" max="7684" width="9.85546875" style="101" customWidth="1"/>
    <col min="7685" max="7685" width="9.28515625" style="101" customWidth="1"/>
    <col min="7686" max="7686" width="69.7109375" style="101" customWidth="1"/>
    <col min="7687" max="7687" width="21.28515625" style="101" customWidth="1"/>
    <col min="7688" max="7688" width="21" style="101" customWidth="1"/>
    <col min="7689" max="7689" width="21.7109375" style="101" customWidth="1"/>
    <col min="7690" max="7690" width="13.85546875" style="101" customWidth="1"/>
    <col min="7691" max="7691" width="9.140625" style="101"/>
    <col min="7692" max="7692" width="9.28515625" style="101" bestFit="1" customWidth="1"/>
    <col min="7693" max="7936" width="9.140625" style="101"/>
    <col min="7937" max="7937" width="15.85546875" style="101" customWidth="1"/>
    <col min="7938" max="7939" width="10.5703125" style="101" customWidth="1"/>
    <col min="7940" max="7940" width="9.85546875" style="101" customWidth="1"/>
    <col min="7941" max="7941" width="9.28515625" style="101" customWidth="1"/>
    <col min="7942" max="7942" width="69.7109375" style="101" customWidth="1"/>
    <col min="7943" max="7943" width="21.28515625" style="101" customWidth="1"/>
    <col min="7944" max="7944" width="21" style="101" customWidth="1"/>
    <col min="7945" max="7945" width="21.7109375" style="101" customWidth="1"/>
    <col min="7946" max="7946" width="13.85546875" style="101" customWidth="1"/>
    <col min="7947" max="7947" width="9.140625" style="101"/>
    <col min="7948" max="7948" width="9.28515625" style="101" bestFit="1" customWidth="1"/>
    <col min="7949" max="8192" width="9.140625" style="101"/>
    <col min="8193" max="8193" width="15.85546875" style="101" customWidth="1"/>
    <col min="8194" max="8195" width="10.5703125" style="101" customWidth="1"/>
    <col min="8196" max="8196" width="9.85546875" style="101" customWidth="1"/>
    <col min="8197" max="8197" width="9.28515625" style="101" customWidth="1"/>
    <col min="8198" max="8198" width="69.7109375" style="101" customWidth="1"/>
    <col min="8199" max="8199" width="21.28515625" style="101" customWidth="1"/>
    <col min="8200" max="8200" width="21" style="101" customWidth="1"/>
    <col min="8201" max="8201" width="21.7109375" style="101" customWidth="1"/>
    <col min="8202" max="8202" width="13.85546875" style="101" customWidth="1"/>
    <col min="8203" max="8203" width="9.140625" style="101"/>
    <col min="8204" max="8204" width="9.28515625" style="101" bestFit="1" customWidth="1"/>
    <col min="8205" max="8448" width="9.140625" style="101"/>
    <col min="8449" max="8449" width="15.85546875" style="101" customWidth="1"/>
    <col min="8450" max="8451" width="10.5703125" style="101" customWidth="1"/>
    <col min="8452" max="8452" width="9.85546875" style="101" customWidth="1"/>
    <col min="8453" max="8453" width="9.28515625" style="101" customWidth="1"/>
    <col min="8454" max="8454" width="69.7109375" style="101" customWidth="1"/>
    <col min="8455" max="8455" width="21.28515625" style="101" customWidth="1"/>
    <col min="8456" max="8456" width="21" style="101" customWidth="1"/>
    <col min="8457" max="8457" width="21.7109375" style="101" customWidth="1"/>
    <col min="8458" max="8458" width="13.85546875" style="101" customWidth="1"/>
    <col min="8459" max="8459" width="9.140625" style="101"/>
    <col min="8460" max="8460" width="9.28515625" style="101" bestFit="1" customWidth="1"/>
    <col min="8461" max="8704" width="9.140625" style="101"/>
    <col min="8705" max="8705" width="15.85546875" style="101" customWidth="1"/>
    <col min="8706" max="8707" width="10.5703125" style="101" customWidth="1"/>
    <col min="8708" max="8708" width="9.85546875" style="101" customWidth="1"/>
    <col min="8709" max="8709" width="9.28515625" style="101" customWidth="1"/>
    <col min="8710" max="8710" width="69.7109375" style="101" customWidth="1"/>
    <col min="8711" max="8711" width="21.28515625" style="101" customWidth="1"/>
    <col min="8712" max="8712" width="21" style="101" customWidth="1"/>
    <col min="8713" max="8713" width="21.7109375" style="101" customWidth="1"/>
    <col min="8714" max="8714" width="13.85546875" style="101" customWidth="1"/>
    <col min="8715" max="8715" width="9.140625" style="101"/>
    <col min="8716" max="8716" width="9.28515625" style="101" bestFit="1" customWidth="1"/>
    <col min="8717" max="8960" width="9.140625" style="101"/>
    <col min="8961" max="8961" width="15.85546875" style="101" customWidth="1"/>
    <col min="8962" max="8963" width="10.5703125" style="101" customWidth="1"/>
    <col min="8964" max="8964" width="9.85546875" style="101" customWidth="1"/>
    <col min="8965" max="8965" width="9.28515625" style="101" customWidth="1"/>
    <col min="8966" max="8966" width="69.7109375" style="101" customWidth="1"/>
    <col min="8967" max="8967" width="21.28515625" style="101" customWidth="1"/>
    <col min="8968" max="8968" width="21" style="101" customWidth="1"/>
    <col min="8969" max="8969" width="21.7109375" style="101" customWidth="1"/>
    <col min="8970" max="8970" width="13.85546875" style="101" customWidth="1"/>
    <col min="8971" max="8971" width="9.140625" style="101"/>
    <col min="8972" max="8972" width="9.28515625" style="101" bestFit="1" customWidth="1"/>
    <col min="8973" max="9216" width="9.140625" style="101"/>
    <col min="9217" max="9217" width="15.85546875" style="101" customWidth="1"/>
    <col min="9218" max="9219" width="10.5703125" style="101" customWidth="1"/>
    <col min="9220" max="9220" width="9.85546875" style="101" customWidth="1"/>
    <col min="9221" max="9221" width="9.28515625" style="101" customWidth="1"/>
    <col min="9222" max="9222" width="69.7109375" style="101" customWidth="1"/>
    <col min="9223" max="9223" width="21.28515625" style="101" customWidth="1"/>
    <col min="9224" max="9224" width="21" style="101" customWidth="1"/>
    <col min="9225" max="9225" width="21.7109375" style="101" customWidth="1"/>
    <col min="9226" max="9226" width="13.85546875" style="101" customWidth="1"/>
    <col min="9227" max="9227" width="9.140625" style="101"/>
    <col min="9228" max="9228" width="9.28515625" style="101" bestFit="1" customWidth="1"/>
    <col min="9229" max="9472" width="9.140625" style="101"/>
    <col min="9473" max="9473" width="15.85546875" style="101" customWidth="1"/>
    <col min="9474" max="9475" width="10.5703125" style="101" customWidth="1"/>
    <col min="9476" max="9476" width="9.85546875" style="101" customWidth="1"/>
    <col min="9477" max="9477" width="9.28515625" style="101" customWidth="1"/>
    <col min="9478" max="9478" width="69.7109375" style="101" customWidth="1"/>
    <col min="9479" max="9479" width="21.28515625" style="101" customWidth="1"/>
    <col min="9480" max="9480" width="21" style="101" customWidth="1"/>
    <col min="9481" max="9481" width="21.7109375" style="101" customWidth="1"/>
    <col min="9482" max="9482" width="13.85546875" style="101" customWidth="1"/>
    <col min="9483" max="9483" width="9.140625" style="101"/>
    <col min="9484" max="9484" width="9.28515625" style="101" bestFit="1" customWidth="1"/>
    <col min="9485" max="9728" width="9.140625" style="101"/>
    <col min="9729" max="9729" width="15.85546875" style="101" customWidth="1"/>
    <col min="9730" max="9731" width="10.5703125" style="101" customWidth="1"/>
    <col min="9732" max="9732" width="9.85546875" style="101" customWidth="1"/>
    <col min="9733" max="9733" width="9.28515625" style="101" customWidth="1"/>
    <col min="9734" max="9734" width="69.7109375" style="101" customWidth="1"/>
    <col min="9735" max="9735" width="21.28515625" style="101" customWidth="1"/>
    <col min="9736" max="9736" width="21" style="101" customWidth="1"/>
    <col min="9737" max="9737" width="21.7109375" style="101" customWidth="1"/>
    <col min="9738" max="9738" width="13.85546875" style="101" customWidth="1"/>
    <col min="9739" max="9739" width="9.140625" style="101"/>
    <col min="9740" max="9740" width="9.28515625" style="101" bestFit="1" customWidth="1"/>
    <col min="9741" max="9984" width="9.140625" style="101"/>
    <col min="9985" max="9985" width="15.85546875" style="101" customWidth="1"/>
    <col min="9986" max="9987" width="10.5703125" style="101" customWidth="1"/>
    <col min="9988" max="9988" width="9.85546875" style="101" customWidth="1"/>
    <col min="9989" max="9989" width="9.28515625" style="101" customWidth="1"/>
    <col min="9990" max="9990" width="69.7109375" style="101" customWidth="1"/>
    <col min="9991" max="9991" width="21.28515625" style="101" customWidth="1"/>
    <col min="9992" max="9992" width="21" style="101" customWidth="1"/>
    <col min="9993" max="9993" width="21.7109375" style="101" customWidth="1"/>
    <col min="9994" max="9994" width="13.85546875" style="101" customWidth="1"/>
    <col min="9995" max="9995" width="9.140625" style="101"/>
    <col min="9996" max="9996" width="9.28515625" style="101" bestFit="1" customWidth="1"/>
    <col min="9997" max="10240" width="9.140625" style="101"/>
    <col min="10241" max="10241" width="15.85546875" style="101" customWidth="1"/>
    <col min="10242" max="10243" width="10.5703125" style="101" customWidth="1"/>
    <col min="10244" max="10244" width="9.85546875" style="101" customWidth="1"/>
    <col min="10245" max="10245" width="9.28515625" style="101" customWidth="1"/>
    <col min="10246" max="10246" width="69.7109375" style="101" customWidth="1"/>
    <col min="10247" max="10247" width="21.28515625" style="101" customWidth="1"/>
    <col min="10248" max="10248" width="21" style="101" customWidth="1"/>
    <col min="10249" max="10249" width="21.7109375" style="101" customWidth="1"/>
    <col min="10250" max="10250" width="13.85546875" style="101" customWidth="1"/>
    <col min="10251" max="10251" width="9.140625" style="101"/>
    <col min="10252" max="10252" width="9.28515625" style="101" bestFit="1" customWidth="1"/>
    <col min="10253" max="10496" width="9.140625" style="101"/>
    <col min="10497" max="10497" width="15.85546875" style="101" customWidth="1"/>
    <col min="10498" max="10499" width="10.5703125" style="101" customWidth="1"/>
    <col min="10500" max="10500" width="9.85546875" style="101" customWidth="1"/>
    <col min="10501" max="10501" width="9.28515625" style="101" customWidth="1"/>
    <col min="10502" max="10502" width="69.7109375" style="101" customWidth="1"/>
    <col min="10503" max="10503" width="21.28515625" style="101" customWidth="1"/>
    <col min="10504" max="10504" width="21" style="101" customWidth="1"/>
    <col min="10505" max="10505" width="21.7109375" style="101" customWidth="1"/>
    <col min="10506" max="10506" width="13.85546875" style="101" customWidth="1"/>
    <col min="10507" max="10507" width="9.140625" style="101"/>
    <col min="10508" max="10508" width="9.28515625" style="101" bestFit="1" customWidth="1"/>
    <col min="10509" max="10752" width="9.140625" style="101"/>
    <col min="10753" max="10753" width="15.85546875" style="101" customWidth="1"/>
    <col min="10754" max="10755" width="10.5703125" style="101" customWidth="1"/>
    <col min="10756" max="10756" width="9.85546875" style="101" customWidth="1"/>
    <col min="10757" max="10757" width="9.28515625" style="101" customWidth="1"/>
    <col min="10758" max="10758" width="69.7109375" style="101" customWidth="1"/>
    <col min="10759" max="10759" width="21.28515625" style="101" customWidth="1"/>
    <col min="10760" max="10760" width="21" style="101" customWidth="1"/>
    <col min="10761" max="10761" width="21.7109375" style="101" customWidth="1"/>
    <col min="10762" max="10762" width="13.85546875" style="101" customWidth="1"/>
    <col min="10763" max="10763" width="9.140625" style="101"/>
    <col min="10764" max="10764" width="9.28515625" style="101" bestFit="1" customWidth="1"/>
    <col min="10765" max="11008" width="9.140625" style="101"/>
    <col min="11009" max="11009" width="15.85546875" style="101" customWidth="1"/>
    <col min="11010" max="11011" width="10.5703125" style="101" customWidth="1"/>
    <col min="11012" max="11012" width="9.85546875" style="101" customWidth="1"/>
    <col min="11013" max="11013" width="9.28515625" style="101" customWidth="1"/>
    <col min="11014" max="11014" width="69.7109375" style="101" customWidth="1"/>
    <col min="11015" max="11015" width="21.28515625" style="101" customWidth="1"/>
    <col min="11016" max="11016" width="21" style="101" customWidth="1"/>
    <col min="11017" max="11017" width="21.7109375" style="101" customWidth="1"/>
    <col min="11018" max="11018" width="13.85546875" style="101" customWidth="1"/>
    <col min="11019" max="11019" width="9.140625" style="101"/>
    <col min="11020" max="11020" width="9.28515625" style="101" bestFit="1" customWidth="1"/>
    <col min="11021" max="11264" width="9.140625" style="101"/>
    <col min="11265" max="11265" width="15.85546875" style="101" customWidth="1"/>
    <col min="11266" max="11267" width="10.5703125" style="101" customWidth="1"/>
    <col min="11268" max="11268" width="9.85546875" style="101" customWidth="1"/>
    <col min="11269" max="11269" width="9.28515625" style="101" customWidth="1"/>
    <col min="11270" max="11270" width="69.7109375" style="101" customWidth="1"/>
    <col min="11271" max="11271" width="21.28515625" style="101" customWidth="1"/>
    <col min="11272" max="11272" width="21" style="101" customWidth="1"/>
    <col min="11273" max="11273" width="21.7109375" style="101" customWidth="1"/>
    <col min="11274" max="11274" width="13.85546875" style="101" customWidth="1"/>
    <col min="11275" max="11275" width="9.140625" style="101"/>
    <col min="11276" max="11276" width="9.28515625" style="101" bestFit="1" customWidth="1"/>
    <col min="11277" max="11520" width="9.140625" style="101"/>
    <col min="11521" max="11521" width="15.85546875" style="101" customWidth="1"/>
    <col min="11522" max="11523" width="10.5703125" style="101" customWidth="1"/>
    <col min="11524" max="11524" width="9.85546875" style="101" customWidth="1"/>
    <col min="11525" max="11525" width="9.28515625" style="101" customWidth="1"/>
    <col min="11526" max="11526" width="69.7109375" style="101" customWidth="1"/>
    <col min="11527" max="11527" width="21.28515625" style="101" customWidth="1"/>
    <col min="11528" max="11528" width="21" style="101" customWidth="1"/>
    <col min="11529" max="11529" width="21.7109375" style="101" customWidth="1"/>
    <col min="11530" max="11530" width="13.85546875" style="101" customWidth="1"/>
    <col min="11531" max="11531" width="9.140625" style="101"/>
    <col min="11532" max="11532" width="9.28515625" style="101" bestFit="1" customWidth="1"/>
    <col min="11533" max="11776" width="9.140625" style="101"/>
    <col min="11777" max="11777" width="15.85546875" style="101" customWidth="1"/>
    <col min="11778" max="11779" width="10.5703125" style="101" customWidth="1"/>
    <col min="11780" max="11780" width="9.85546875" style="101" customWidth="1"/>
    <col min="11781" max="11781" width="9.28515625" style="101" customWidth="1"/>
    <col min="11782" max="11782" width="69.7109375" style="101" customWidth="1"/>
    <col min="11783" max="11783" width="21.28515625" style="101" customWidth="1"/>
    <col min="11784" max="11784" width="21" style="101" customWidth="1"/>
    <col min="11785" max="11785" width="21.7109375" style="101" customWidth="1"/>
    <col min="11786" max="11786" width="13.85546875" style="101" customWidth="1"/>
    <col min="11787" max="11787" width="9.140625" style="101"/>
    <col min="11788" max="11788" width="9.28515625" style="101" bestFit="1" customWidth="1"/>
    <col min="11789" max="12032" width="9.140625" style="101"/>
    <col min="12033" max="12033" width="15.85546875" style="101" customWidth="1"/>
    <col min="12034" max="12035" width="10.5703125" style="101" customWidth="1"/>
    <col min="12036" max="12036" width="9.85546875" style="101" customWidth="1"/>
    <col min="12037" max="12037" width="9.28515625" style="101" customWidth="1"/>
    <col min="12038" max="12038" width="69.7109375" style="101" customWidth="1"/>
    <col min="12039" max="12039" width="21.28515625" style="101" customWidth="1"/>
    <col min="12040" max="12040" width="21" style="101" customWidth="1"/>
    <col min="12041" max="12041" width="21.7109375" style="101" customWidth="1"/>
    <col min="12042" max="12042" width="13.85546875" style="101" customWidth="1"/>
    <col min="12043" max="12043" width="9.140625" style="101"/>
    <col min="12044" max="12044" width="9.28515625" style="101" bestFit="1" customWidth="1"/>
    <col min="12045" max="12288" width="9.140625" style="101"/>
    <col min="12289" max="12289" width="15.85546875" style="101" customWidth="1"/>
    <col min="12290" max="12291" width="10.5703125" style="101" customWidth="1"/>
    <col min="12292" max="12292" width="9.85546875" style="101" customWidth="1"/>
    <col min="12293" max="12293" width="9.28515625" style="101" customWidth="1"/>
    <col min="12294" max="12294" width="69.7109375" style="101" customWidth="1"/>
    <col min="12295" max="12295" width="21.28515625" style="101" customWidth="1"/>
    <col min="12296" max="12296" width="21" style="101" customWidth="1"/>
    <col min="12297" max="12297" width="21.7109375" style="101" customWidth="1"/>
    <col min="12298" max="12298" width="13.85546875" style="101" customWidth="1"/>
    <col min="12299" max="12299" width="9.140625" style="101"/>
    <col min="12300" max="12300" width="9.28515625" style="101" bestFit="1" customWidth="1"/>
    <col min="12301" max="12544" width="9.140625" style="101"/>
    <col min="12545" max="12545" width="15.85546875" style="101" customWidth="1"/>
    <col min="12546" max="12547" width="10.5703125" style="101" customWidth="1"/>
    <col min="12548" max="12548" width="9.85546875" style="101" customWidth="1"/>
    <col min="12549" max="12549" width="9.28515625" style="101" customWidth="1"/>
    <col min="12550" max="12550" width="69.7109375" style="101" customWidth="1"/>
    <col min="12551" max="12551" width="21.28515625" style="101" customWidth="1"/>
    <col min="12552" max="12552" width="21" style="101" customWidth="1"/>
    <col min="12553" max="12553" width="21.7109375" style="101" customWidth="1"/>
    <col min="12554" max="12554" width="13.85546875" style="101" customWidth="1"/>
    <col min="12555" max="12555" width="9.140625" style="101"/>
    <col min="12556" max="12556" width="9.28515625" style="101" bestFit="1" customWidth="1"/>
    <col min="12557" max="12800" width="9.140625" style="101"/>
    <col min="12801" max="12801" width="15.85546875" style="101" customWidth="1"/>
    <col min="12802" max="12803" width="10.5703125" style="101" customWidth="1"/>
    <col min="12804" max="12804" width="9.85546875" style="101" customWidth="1"/>
    <col min="12805" max="12805" width="9.28515625" style="101" customWidth="1"/>
    <col min="12806" max="12806" width="69.7109375" style="101" customWidth="1"/>
    <col min="12807" max="12807" width="21.28515625" style="101" customWidth="1"/>
    <col min="12808" max="12808" width="21" style="101" customWidth="1"/>
    <col min="12809" max="12809" width="21.7109375" style="101" customWidth="1"/>
    <col min="12810" max="12810" width="13.85546875" style="101" customWidth="1"/>
    <col min="12811" max="12811" width="9.140625" style="101"/>
    <col min="12812" max="12812" width="9.28515625" style="101" bestFit="1" customWidth="1"/>
    <col min="12813" max="13056" width="9.140625" style="101"/>
    <col min="13057" max="13057" width="15.85546875" style="101" customWidth="1"/>
    <col min="13058" max="13059" width="10.5703125" style="101" customWidth="1"/>
    <col min="13060" max="13060" width="9.85546875" style="101" customWidth="1"/>
    <col min="13061" max="13061" width="9.28515625" style="101" customWidth="1"/>
    <col min="13062" max="13062" width="69.7109375" style="101" customWidth="1"/>
    <col min="13063" max="13063" width="21.28515625" style="101" customWidth="1"/>
    <col min="13064" max="13064" width="21" style="101" customWidth="1"/>
    <col min="13065" max="13065" width="21.7109375" style="101" customWidth="1"/>
    <col min="13066" max="13066" width="13.85546875" style="101" customWidth="1"/>
    <col min="13067" max="13067" width="9.140625" style="101"/>
    <col min="13068" max="13068" width="9.28515625" style="101" bestFit="1" customWidth="1"/>
    <col min="13069" max="13312" width="9.140625" style="101"/>
    <col min="13313" max="13313" width="15.85546875" style="101" customWidth="1"/>
    <col min="13314" max="13315" width="10.5703125" style="101" customWidth="1"/>
    <col min="13316" max="13316" width="9.85546875" style="101" customWidth="1"/>
    <col min="13317" max="13317" width="9.28515625" style="101" customWidth="1"/>
    <col min="13318" max="13318" width="69.7109375" style="101" customWidth="1"/>
    <col min="13319" max="13319" width="21.28515625" style="101" customWidth="1"/>
    <col min="13320" max="13320" width="21" style="101" customWidth="1"/>
    <col min="13321" max="13321" width="21.7109375" style="101" customWidth="1"/>
    <col min="13322" max="13322" width="13.85546875" style="101" customWidth="1"/>
    <col min="13323" max="13323" width="9.140625" style="101"/>
    <col min="13324" max="13324" width="9.28515625" style="101" bestFit="1" customWidth="1"/>
    <col min="13325" max="13568" width="9.140625" style="101"/>
    <col min="13569" max="13569" width="15.85546875" style="101" customWidth="1"/>
    <col min="13570" max="13571" width="10.5703125" style="101" customWidth="1"/>
    <col min="13572" max="13572" width="9.85546875" style="101" customWidth="1"/>
    <col min="13573" max="13573" width="9.28515625" style="101" customWidth="1"/>
    <col min="13574" max="13574" width="69.7109375" style="101" customWidth="1"/>
    <col min="13575" max="13575" width="21.28515625" style="101" customWidth="1"/>
    <col min="13576" max="13576" width="21" style="101" customWidth="1"/>
    <col min="13577" max="13577" width="21.7109375" style="101" customWidth="1"/>
    <col min="13578" max="13578" width="13.85546875" style="101" customWidth="1"/>
    <col min="13579" max="13579" width="9.140625" style="101"/>
    <col min="13580" max="13580" width="9.28515625" style="101" bestFit="1" customWidth="1"/>
    <col min="13581" max="13824" width="9.140625" style="101"/>
    <col min="13825" max="13825" width="15.85546875" style="101" customWidth="1"/>
    <col min="13826" max="13827" width="10.5703125" style="101" customWidth="1"/>
    <col min="13828" max="13828" width="9.85546875" style="101" customWidth="1"/>
    <col min="13829" max="13829" width="9.28515625" style="101" customWidth="1"/>
    <col min="13830" max="13830" width="69.7109375" style="101" customWidth="1"/>
    <col min="13831" max="13831" width="21.28515625" style="101" customWidth="1"/>
    <col min="13832" max="13832" width="21" style="101" customWidth="1"/>
    <col min="13833" max="13833" width="21.7109375" style="101" customWidth="1"/>
    <col min="13834" max="13834" width="13.85546875" style="101" customWidth="1"/>
    <col min="13835" max="13835" width="9.140625" style="101"/>
    <col min="13836" max="13836" width="9.28515625" style="101" bestFit="1" customWidth="1"/>
    <col min="13837" max="14080" width="9.140625" style="101"/>
    <col min="14081" max="14081" width="15.85546875" style="101" customWidth="1"/>
    <col min="14082" max="14083" width="10.5703125" style="101" customWidth="1"/>
    <col min="14084" max="14084" width="9.85546875" style="101" customWidth="1"/>
    <col min="14085" max="14085" width="9.28515625" style="101" customWidth="1"/>
    <col min="14086" max="14086" width="69.7109375" style="101" customWidth="1"/>
    <col min="14087" max="14087" width="21.28515625" style="101" customWidth="1"/>
    <col min="14088" max="14088" width="21" style="101" customWidth="1"/>
    <col min="14089" max="14089" width="21.7109375" style="101" customWidth="1"/>
    <col min="14090" max="14090" width="13.85546875" style="101" customWidth="1"/>
    <col min="14091" max="14091" width="9.140625" style="101"/>
    <col min="14092" max="14092" width="9.28515625" style="101" bestFit="1" customWidth="1"/>
    <col min="14093" max="14336" width="9.140625" style="101"/>
    <col min="14337" max="14337" width="15.85546875" style="101" customWidth="1"/>
    <col min="14338" max="14339" width="10.5703125" style="101" customWidth="1"/>
    <col min="14340" max="14340" width="9.85546875" style="101" customWidth="1"/>
    <col min="14341" max="14341" width="9.28515625" style="101" customWidth="1"/>
    <col min="14342" max="14342" width="69.7109375" style="101" customWidth="1"/>
    <col min="14343" max="14343" width="21.28515625" style="101" customWidth="1"/>
    <col min="14344" max="14344" width="21" style="101" customWidth="1"/>
    <col min="14345" max="14345" width="21.7109375" style="101" customWidth="1"/>
    <col min="14346" max="14346" width="13.85546875" style="101" customWidth="1"/>
    <col min="14347" max="14347" width="9.140625" style="101"/>
    <col min="14348" max="14348" width="9.28515625" style="101" bestFit="1" customWidth="1"/>
    <col min="14349" max="14592" width="9.140625" style="101"/>
    <col min="14593" max="14593" width="15.85546875" style="101" customWidth="1"/>
    <col min="14594" max="14595" width="10.5703125" style="101" customWidth="1"/>
    <col min="14596" max="14596" width="9.85546875" style="101" customWidth="1"/>
    <col min="14597" max="14597" width="9.28515625" style="101" customWidth="1"/>
    <col min="14598" max="14598" width="69.7109375" style="101" customWidth="1"/>
    <col min="14599" max="14599" width="21.28515625" style="101" customWidth="1"/>
    <col min="14600" max="14600" width="21" style="101" customWidth="1"/>
    <col min="14601" max="14601" width="21.7109375" style="101" customWidth="1"/>
    <col min="14602" max="14602" width="13.85546875" style="101" customWidth="1"/>
    <col min="14603" max="14603" width="9.140625" style="101"/>
    <col min="14604" max="14604" width="9.28515625" style="101" bestFit="1" customWidth="1"/>
    <col min="14605" max="14848" width="9.140625" style="101"/>
    <col min="14849" max="14849" width="15.85546875" style="101" customWidth="1"/>
    <col min="14850" max="14851" width="10.5703125" style="101" customWidth="1"/>
    <col min="14852" max="14852" width="9.85546875" style="101" customWidth="1"/>
    <col min="14853" max="14853" width="9.28515625" style="101" customWidth="1"/>
    <col min="14854" max="14854" width="69.7109375" style="101" customWidth="1"/>
    <col min="14855" max="14855" width="21.28515625" style="101" customWidth="1"/>
    <col min="14856" max="14856" width="21" style="101" customWidth="1"/>
    <col min="14857" max="14857" width="21.7109375" style="101" customWidth="1"/>
    <col min="14858" max="14858" width="13.85546875" style="101" customWidth="1"/>
    <col min="14859" max="14859" width="9.140625" style="101"/>
    <col min="14860" max="14860" width="9.28515625" style="101" bestFit="1" customWidth="1"/>
    <col min="14861" max="15104" width="9.140625" style="101"/>
    <col min="15105" max="15105" width="15.85546875" style="101" customWidth="1"/>
    <col min="15106" max="15107" width="10.5703125" style="101" customWidth="1"/>
    <col min="15108" max="15108" width="9.85546875" style="101" customWidth="1"/>
    <col min="15109" max="15109" width="9.28515625" style="101" customWidth="1"/>
    <col min="15110" max="15110" width="69.7109375" style="101" customWidth="1"/>
    <col min="15111" max="15111" width="21.28515625" style="101" customWidth="1"/>
    <col min="15112" max="15112" width="21" style="101" customWidth="1"/>
    <col min="15113" max="15113" width="21.7109375" style="101" customWidth="1"/>
    <col min="15114" max="15114" width="13.85546875" style="101" customWidth="1"/>
    <col min="15115" max="15115" width="9.140625" style="101"/>
    <col min="15116" max="15116" width="9.28515625" style="101" bestFit="1" customWidth="1"/>
    <col min="15117" max="15360" width="9.140625" style="101"/>
    <col min="15361" max="15361" width="15.85546875" style="101" customWidth="1"/>
    <col min="15362" max="15363" width="10.5703125" style="101" customWidth="1"/>
    <col min="15364" max="15364" width="9.85546875" style="101" customWidth="1"/>
    <col min="15365" max="15365" width="9.28515625" style="101" customWidth="1"/>
    <col min="15366" max="15366" width="69.7109375" style="101" customWidth="1"/>
    <col min="15367" max="15367" width="21.28515625" style="101" customWidth="1"/>
    <col min="15368" max="15368" width="21" style="101" customWidth="1"/>
    <col min="15369" max="15369" width="21.7109375" style="101" customWidth="1"/>
    <col min="15370" max="15370" width="13.85546875" style="101" customWidth="1"/>
    <col min="15371" max="15371" width="9.140625" style="101"/>
    <col min="15372" max="15372" width="9.28515625" style="101" bestFit="1" customWidth="1"/>
    <col min="15373" max="15616" width="9.140625" style="101"/>
    <col min="15617" max="15617" width="15.85546875" style="101" customWidth="1"/>
    <col min="15618" max="15619" width="10.5703125" style="101" customWidth="1"/>
    <col min="15620" max="15620" width="9.85546875" style="101" customWidth="1"/>
    <col min="15621" max="15621" width="9.28515625" style="101" customWidth="1"/>
    <col min="15622" max="15622" width="69.7109375" style="101" customWidth="1"/>
    <col min="15623" max="15623" width="21.28515625" style="101" customWidth="1"/>
    <col min="15624" max="15624" width="21" style="101" customWidth="1"/>
    <col min="15625" max="15625" width="21.7109375" style="101" customWidth="1"/>
    <col min="15626" max="15626" width="13.85546875" style="101" customWidth="1"/>
    <col min="15627" max="15627" width="9.140625" style="101"/>
    <col min="15628" max="15628" width="9.28515625" style="101" bestFit="1" customWidth="1"/>
    <col min="15629" max="15872" width="9.140625" style="101"/>
    <col min="15873" max="15873" width="15.85546875" style="101" customWidth="1"/>
    <col min="15874" max="15875" width="10.5703125" style="101" customWidth="1"/>
    <col min="15876" max="15876" width="9.85546875" style="101" customWidth="1"/>
    <col min="15877" max="15877" width="9.28515625" style="101" customWidth="1"/>
    <col min="15878" max="15878" width="69.7109375" style="101" customWidth="1"/>
    <col min="15879" max="15879" width="21.28515625" style="101" customWidth="1"/>
    <col min="15880" max="15880" width="21" style="101" customWidth="1"/>
    <col min="15881" max="15881" width="21.7109375" style="101" customWidth="1"/>
    <col min="15882" max="15882" width="13.85546875" style="101" customWidth="1"/>
    <col min="15883" max="15883" width="9.140625" style="101"/>
    <col min="15884" max="15884" width="9.28515625" style="101" bestFit="1" customWidth="1"/>
    <col min="15885" max="16128" width="9.140625" style="101"/>
    <col min="16129" max="16129" width="15.85546875" style="101" customWidth="1"/>
    <col min="16130" max="16131" width="10.5703125" style="101" customWidth="1"/>
    <col min="16132" max="16132" width="9.85546875" style="101" customWidth="1"/>
    <col min="16133" max="16133" width="9.28515625" style="101" customWidth="1"/>
    <col min="16134" max="16134" width="69.7109375" style="101" customWidth="1"/>
    <col min="16135" max="16135" width="21.28515625" style="101" customWidth="1"/>
    <col min="16136" max="16136" width="21" style="101" customWidth="1"/>
    <col min="16137" max="16137" width="21.7109375" style="101" customWidth="1"/>
    <col min="16138" max="16138" width="13.85546875" style="101" customWidth="1"/>
    <col min="16139" max="16139" width="9.140625" style="101"/>
    <col min="16140" max="16140" width="9.28515625" style="101" bestFit="1" customWidth="1"/>
    <col min="16141" max="16384" width="9.140625" style="101"/>
  </cols>
  <sheetData>
    <row r="1" spans="1:10" ht="15">
      <c r="G1" s="102"/>
      <c r="H1" s="102"/>
    </row>
    <row r="3" spans="1:10" ht="23.25">
      <c r="A3" s="103" t="s">
        <v>77</v>
      </c>
      <c r="B3" s="104"/>
      <c r="C3" s="104"/>
      <c r="D3" s="104"/>
      <c r="E3" s="104"/>
      <c r="F3" s="104"/>
      <c r="G3" s="104"/>
      <c r="H3" s="104"/>
      <c r="I3" s="105"/>
      <c r="J3" s="105"/>
    </row>
    <row r="4" spans="1:10" ht="24.75" customHeight="1">
      <c r="A4" s="103" t="s">
        <v>78</v>
      </c>
      <c r="B4" s="103"/>
      <c r="C4" s="103"/>
      <c r="D4" s="103"/>
      <c r="E4" s="106"/>
      <c r="F4" s="106"/>
      <c r="G4" s="105"/>
      <c r="H4" s="105"/>
      <c r="I4" s="105"/>
    </row>
    <row r="5" spans="1:10" ht="15.75" thickBot="1">
      <c r="B5" s="107"/>
      <c r="C5" s="107"/>
      <c r="G5" s="108"/>
      <c r="H5" s="108"/>
      <c r="I5" s="102"/>
      <c r="J5" s="109" t="s">
        <v>79</v>
      </c>
    </row>
    <row r="6" spans="1:10" ht="24" customHeight="1">
      <c r="A6" s="110" t="s">
        <v>80</v>
      </c>
      <c r="B6" s="111" t="s">
        <v>81</v>
      </c>
      <c r="C6" s="112"/>
      <c r="D6" s="112"/>
      <c r="E6" s="113"/>
      <c r="F6" s="114" t="s">
        <v>82</v>
      </c>
      <c r="G6" s="114" t="s">
        <v>83</v>
      </c>
      <c r="H6" s="114" t="s">
        <v>84</v>
      </c>
      <c r="I6" s="114" t="s">
        <v>85</v>
      </c>
      <c r="J6" s="114" t="s">
        <v>86</v>
      </c>
    </row>
    <row r="7" spans="1:10" ht="17.25" customHeight="1">
      <c r="A7" s="115" t="s">
        <v>87</v>
      </c>
      <c r="B7" s="116" t="s">
        <v>88</v>
      </c>
      <c r="C7" s="117" t="s">
        <v>89</v>
      </c>
      <c r="D7" s="118" t="s">
        <v>90</v>
      </c>
      <c r="E7" s="119" t="s">
        <v>91</v>
      </c>
      <c r="F7" s="120"/>
      <c r="G7" s="121" t="s">
        <v>92</v>
      </c>
      <c r="H7" s="121" t="s">
        <v>93</v>
      </c>
      <c r="I7" s="121" t="s">
        <v>94</v>
      </c>
      <c r="J7" s="121" t="s">
        <v>95</v>
      </c>
    </row>
    <row r="8" spans="1:10" ht="15">
      <c r="A8" s="122" t="s">
        <v>96</v>
      </c>
      <c r="B8" s="123" t="s">
        <v>97</v>
      </c>
      <c r="C8" s="117"/>
      <c r="D8" s="117"/>
      <c r="E8" s="124" t="s">
        <v>98</v>
      </c>
      <c r="F8" s="125"/>
      <c r="G8" s="121" t="s">
        <v>99</v>
      </c>
      <c r="H8" s="121" t="s">
        <v>100</v>
      </c>
      <c r="I8" s="126" t="s">
        <v>101</v>
      </c>
      <c r="J8" s="127" t="s">
        <v>102</v>
      </c>
    </row>
    <row r="9" spans="1:10" ht="15.75" thickBot="1">
      <c r="A9" s="122" t="s">
        <v>103</v>
      </c>
      <c r="B9" s="128"/>
      <c r="C9" s="129"/>
      <c r="D9" s="129"/>
      <c r="E9" s="130"/>
      <c r="F9" s="131"/>
      <c r="G9" s="126"/>
      <c r="H9" s="132" t="s">
        <v>104</v>
      </c>
      <c r="I9" s="133" t="s">
        <v>105</v>
      </c>
      <c r="J9" s="134"/>
    </row>
    <row r="10" spans="1:10" ht="15" thickBot="1">
      <c r="A10" s="135" t="s">
        <v>15</v>
      </c>
      <c r="B10" s="136" t="s">
        <v>106</v>
      </c>
      <c r="C10" s="137" t="s">
        <v>107</v>
      </c>
      <c r="D10" s="137" t="s">
        <v>108</v>
      </c>
      <c r="E10" s="138" t="s">
        <v>109</v>
      </c>
      <c r="F10" s="138" t="s">
        <v>110</v>
      </c>
      <c r="G10" s="138">
        <v>1</v>
      </c>
      <c r="H10" s="138">
        <v>2</v>
      </c>
      <c r="I10" s="138">
        <v>3</v>
      </c>
      <c r="J10" s="138">
        <v>4</v>
      </c>
    </row>
    <row r="11" spans="1:10" ht="24.75" customHeight="1">
      <c r="A11" s="139" t="s">
        <v>111</v>
      </c>
      <c r="B11" s="140" t="s">
        <v>112</v>
      </c>
      <c r="C11" s="141"/>
      <c r="D11" s="142"/>
      <c r="E11" s="143"/>
      <c r="F11" s="144" t="s">
        <v>113</v>
      </c>
      <c r="G11" s="145">
        <f>SUM(G12+G20+G21+G70)</f>
        <v>60812797</v>
      </c>
      <c r="H11" s="145">
        <f>SUM(H12+H20+H21+H70)</f>
        <v>61610253</v>
      </c>
      <c r="I11" s="145">
        <f>SUM(I12+I20+I21+I70)</f>
        <v>47416935</v>
      </c>
      <c r="J11" s="146">
        <f t="shared" ref="J11:J17" si="0">SUM($I11/H11)*100</f>
        <v>76.962733783936912</v>
      </c>
    </row>
    <row r="12" spans="1:10" ht="18.95" customHeight="1">
      <c r="A12" s="147" t="s">
        <v>111</v>
      </c>
      <c r="B12" s="148"/>
      <c r="C12" s="149" t="s">
        <v>114</v>
      </c>
      <c r="D12" s="149"/>
      <c r="E12" s="150"/>
      <c r="F12" s="151" t="s">
        <v>115</v>
      </c>
      <c r="G12" s="152">
        <f>SUM(G13+G14+G16+G17+G18+G19)</f>
        <v>34406484</v>
      </c>
      <c r="H12" s="152">
        <f>SUM(H13+H14+H16+H17+H18+H19)</f>
        <v>34688712</v>
      </c>
      <c r="I12" s="152">
        <f>SUM(I13+I14+I16+I17+I18+I19)</f>
        <v>27235739</v>
      </c>
      <c r="J12" s="153">
        <f t="shared" si="0"/>
        <v>78.514702419622836</v>
      </c>
    </row>
    <row r="13" spans="1:10" ht="18.95" customHeight="1">
      <c r="A13" s="154" t="s">
        <v>111</v>
      </c>
      <c r="B13" s="148"/>
      <c r="C13" s="149"/>
      <c r="D13" s="155" t="s">
        <v>116</v>
      </c>
      <c r="E13" s="156"/>
      <c r="F13" s="157" t="s">
        <v>117</v>
      </c>
      <c r="G13" s="158">
        <v>33204866</v>
      </c>
      <c r="H13" s="158">
        <v>33486079</v>
      </c>
      <c r="I13" s="158">
        <v>26279421</v>
      </c>
      <c r="J13" s="159">
        <f t="shared" si="0"/>
        <v>78.47864481237113</v>
      </c>
    </row>
    <row r="14" spans="1:10" ht="18.95" customHeight="1">
      <c r="A14" s="154" t="s">
        <v>111</v>
      </c>
      <c r="B14" s="148"/>
      <c r="C14" s="149"/>
      <c r="D14" s="155" t="s">
        <v>118</v>
      </c>
      <c r="E14" s="156"/>
      <c r="F14" s="157" t="s">
        <v>119</v>
      </c>
      <c r="G14" s="158">
        <f>SUM(G15:G15)</f>
        <v>137667</v>
      </c>
      <c r="H14" s="158">
        <f>SUM(H15:H15)</f>
        <v>136067</v>
      </c>
      <c r="I14" s="158">
        <f>SUM(I15:I15)</f>
        <v>97550</v>
      </c>
      <c r="J14" s="159">
        <f t="shared" si="0"/>
        <v>71.692622017094521</v>
      </c>
    </row>
    <row r="15" spans="1:10" ht="18.95" customHeight="1">
      <c r="A15" s="160" t="s">
        <v>111</v>
      </c>
      <c r="B15" s="161"/>
      <c r="C15" s="162"/>
      <c r="D15" s="163"/>
      <c r="E15" s="164" t="s">
        <v>120</v>
      </c>
      <c r="F15" s="165" t="s">
        <v>121</v>
      </c>
      <c r="G15" s="166">
        <v>137667</v>
      </c>
      <c r="H15" s="166">
        <v>136067</v>
      </c>
      <c r="I15" s="166">
        <v>97550</v>
      </c>
      <c r="J15" s="167">
        <f t="shared" si="0"/>
        <v>71.692622017094521</v>
      </c>
    </row>
    <row r="16" spans="1:10" ht="18.95" customHeight="1">
      <c r="A16" s="154" t="s">
        <v>111</v>
      </c>
      <c r="B16" s="148"/>
      <c r="C16" s="149"/>
      <c r="D16" s="155" t="s">
        <v>122</v>
      </c>
      <c r="E16" s="156"/>
      <c r="F16" s="157" t="s">
        <v>123</v>
      </c>
      <c r="G16" s="158">
        <v>9845</v>
      </c>
      <c r="H16" s="158">
        <v>12960</v>
      </c>
      <c r="I16" s="158">
        <v>4617</v>
      </c>
      <c r="J16" s="159">
        <f t="shared" si="0"/>
        <v>35.625</v>
      </c>
    </row>
    <row r="17" spans="1:10" ht="18.95" customHeight="1">
      <c r="A17" s="154" t="s">
        <v>111</v>
      </c>
      <c r="B17" s="148"/>
      <c r="C17" s="149"/>
      <c r="D17" s="155" t="s">
        <v>124</v>
      </c>
      <c r="E17" s="156"/>
      <c r="F17" s="157" t="s">
        <v>125</v>
      </c>
      <c r="G17" s="158">
        <v>1054106</v>
      </c>
      <c r="H17" s="158">
        <v>1053606</v>
      </c>
      <c r="I17" s="158">
        <v>854151</v>
      </c>
      <c r="J17" s="159">
        <f t="shared" si="0"/>
        <v>81.069299149777052</v>
      </c>
    </row>
    <row r="18" spans="1:10" ht="18.95" hidden="1" customHeight="1">
      <c r="A18" s="154"/>
      <c r="B18" s="148"/>
      <c r="C18" s="149"/>
      <c r="D18" s="155" t="s">
        <v>126</v>
      </c>
      <c r="E18" s="156"/>
      <c r="F18" s="157" t="s">
        <v>127</v>
      </c>
      <c r="G18" s="158">
        <v>0</v>
      </c>
      <c r="H18" s="158">
        <v>0</v>
      </c>
      <c r="I18" s="158">
        <v>0</v>
      </c>
      <c r="J18" s="159">
        <v>0</v>
      </c>
    </row>
    <row r="19" spans="1:10" ht="18.95" hidden="1" customHeight="1">
      <c r="A19" s="154"/>
      <c r="B19" s="148"/>
      <c r="C19" s="149"/>
      <c r="D19" s="155" t="s">
        <v>128</v>
      </c>
      <c r="E19" s="156"/>
      <c r="F19" s="157" t="s">
        <v>129</v>
      </c>
      <c r="G19" s="158">
        <v>0</v>
      </c>
      <c r="H19" s="158">
        <v>0</v>
      </c>
      <c r="I19" s="158">
        <v>0</v>
      </c>
      <c r="J19" s="159">
        <v>0</v>
      </c>
    </row>
    <row r="20" spans="1:10" ht="18.95" customHeight="1">
      <c r="A20" s="147" t="s">
        <v>111</v>
      </c>
      <c r="B20" s="168"/>
      <c r="C20" s="169" t="s">
        <v>130</v>
      </c>
      <c r="D20" s="169"/>
      <c r="E20" s="170"/>
      <c r="F20" s="171" t="s">
        <v>131</v>
      </c>
      <c r="G20" s="172">
        <v>13273834</v>
      </c>
      <c r="H20" s="172">
        <v>13399203</v>
      </c>
      <c r="I20" s="173">
        <v>10362859</v>
      </c>
      <c r="J20" s="153">
        <f>SUM($I20/H20)*100</f>
        <v>77.339368617670772</v>
      </c>
    </row>
    <row r="21" spans="1:10" ht="18.95" customHeight="1">
      <c r="A21" s="147" t="s">
        <v>111</v>
      </c>
      <c r="B21" s="168"/>
      <c r="C21" s="174" t="s">
        <v>132</v>
      </c>
      <c r="D21" s="169"/>
      <c r="E21" s="175"/>
      <c r="F21" s="171" t="s">
        <v>133</v>
      </c>
      <c r="G21" s="176">
        <f>SUM(G22+G26+G30+G39+G51+G45+G54)</f>
        <v>12650850</v>
      </c>
      <c r="H21" s="176">
        <f>SUM(H22+H26+H30+H39+H51+H45+H54)</f>
        <v>12947361</v>
      </c>
      <c r="I21" s="176">
        <f>SUM(I22+I26+I30+I39+I51+I45+I54)</f>
        <v>9520143</v>
      </c>
      <c r="J21" s="153">
        <f>SUM($I21/H21)*100</f>
        <v>73.529601901113281</v>
      </c>
    </row>
    <row r="22" spans="1:10" ht="18.95" customHeight="1">
      <c r="A22" s="154" t="s">
        <v>111</v>
      </c>
      <c r="B22" s="177"/>
      <c r="C22" s="178"/>
      <c r="D22" s="155" t="s">
        <v>134</v>
      </c>
      <c r="E22" s="179"/>
      <c r="F22" s="157" t="s">
        <v>135</v>
      </c>
      <c r="G22" s="180">
        <f>SUM(G23:G25)</f>
        <v>110145</v>
      </c>
      <c r="H22" s="180">
        <f>SUM(H23:H25)</f>
        <v>121789</v>
      </c>
      <c r="I22" s="180">
        <f>SUM(I23:I25)</f>
        <v>97417</v>
      </c>
      <c r="J22" s="159">
        <f>SUM($I22/H22)*100</f>
        <v>79.9883404905205</v>
      </c>
    </row>
    <row r="23" spans="1:10" ht="18.95" customHeight="1">
      <c r="A23" s="160" t="s">
        <v>111</v>
      </c>
      <c r="B23" s="177"/>
      <c r="C23" s="181"/>
      <c r="D23" s="182"/>
      <c r="E23" s="183">
        <v>631001</v>
      </c>
      <c r="F23" s="184" t="s">
        <v>136</v>
      </c>
      <c r="G23" s="185">
        <v>107513</v>
      </c>
      <c r="H23" s="185">
        <v>119819</v>
      </c>
      <c r="I23" s="185">
        <v>96081</v>
      </c>
      <c r="J23" s="167">
        <f>SUM($I23/H23)*100</f>
        <v>80.188450913461139</v>
      </c>
    </row>
    <row r="24" spans="1:10" ht="18.95" customHeight="1">
      <c r="A24" s="160" t="s">
        <v>111</v>
      </c>
      <c r="B24" s="177"/>
      <c r="C24" s="181"/>
      <c r="D24" s="182"/>
      <c r="E24" s="183">
        <v>631002</v>
      </c>
      <c r="F24" s="184" t="s">
        <v>137</v>
      </c>
      <c r="G24" s="185">
        <v>0</v>
      </c>
      <c r="H24" s="185">
        <v>98</v>
      </c>
      <c r="I24" s="185">
        <v>96</v>
      </c>
      <c r="J24" s="167">
        <f>SUM($I24/H24)*100</f>
        <v>97.959183673469383</v>
      </c>
    </row>
    <row r="25" spans="1:10" ht="18.95" customHeight="1">
      <c r="A25" s="160" t="s">
        <v>111</v>
      </c>
      <c r="B25" s="177"/>
      <c r="C25" s="181"/>
      <c r="D25" s="182"/>
      <c r="E25" s="183">
        <v>631004</v>
      </c>
      <c r="F25" s="184" t="s">
        <v>138</v>
      </c>
      <c r="G25" s="185">
        <v>2632</v>
      </c>
      <c r="H25" s="185">
        <v>1872</v>
      </c>
      <c r="I25" s="185">
        <v>1240</v>
      </c>
      <c r="J25" s="167">
        <v>0</v>
      </c>
    </row>
    <row r="26" spans="1:10" ht="18.95" customHeight="1">
      <c r="A26" s="154" t="s">
        <v>111</v>
      </c>
      <c r="B26" s="177"/>
      <c r="C26" s="178"/>
      <c r="D26" s="155" t="s">
        <v>139</v>
      </c>
      <c r="E26" s="179"/>
      <c r="F26" s="157" t="s">
        <v>140</v>
      </c>
      <c r="G26" s="180">
        <f>SUM(G27:G29)</f>
        <v>4803465</v>
      </c>
      <c r="H26" s="180">
        <f>SUM(H27:H29)</f>
        <v>4754284</v>
      </c>
      <c r="I26" s="180">
        <f>SUM(I27:I29)</f>
        <v>3477846</v>
      </c>
      <c r="J26" s="159">
        <f t="shared" ref="J26:J77" si="1">SUM($I26/H26)*100</f>
        <v>73.151835271094441</v>
      </c>
    </row>
    <row r="27" spans="1:10" ht="18.95" customHeight="1">
      <c r="A27" s="160" t="s">
        <v>111</v>
      </c>
      <c r="B27" s="177"/>
      <c r="C27" s="178"/>
      <c r="D27" s="186"/>
      <c r="E27" s="187">
        <v>632001</v>
      </c>
      <c r="F27" s="188" t="s">
        <v>141</v>
      </c>
      <c r="G27" s="185">
        <v>1317911</v>
      </c>
      <c r="H27" s="185">
        <v>1315159</v>
      </c>
      <c r="I27" s="185">
        <v>900722</v>
      </c>
      <c r="J27" s="167">
        <f t="shared" si="1"/>
        <v>68.487688560850813</v>
      </c>
    </row>
    <row r="28" spans="1:10" ht="18.95" customHeight="1">
      <c r="A28" s="160" t="s">
        <v>111</v>
      </c>
      <c r="B28" s="177"/>
      <c r="C28" s="178"/>
      <c r="D28" s="186"/>
      <c r="E28" s="187">
        <v>632002</v>
      </c>
      <c r="F28" s="188" t="s">
        <v>142</v>
      </c>
      <c r="G28" s="185">
        <v>109045</v>
      </c>
      <c r="H28" s="185">
        <v>111465</v>
      </c>
      <c r="I28" s="185">
        <v>73090</v>
      </c>
      <c r="J28" s="167">
        <f t="shared" si="1"/>
        <v>65.57215269367066</v>
      </c>
    </row>
    <row r="29" spans="1:10" ht="18.95" customHeight="1">
      <c r="A29" s="160" t="s">
        <v>111</v>
      </c>
      <c r="B29" s="177"/>
      <c r="C29" s="178"/>
      <c r="D29" s="186"/>
      <c r="E29" s="187">
        <v>632003</v>
      </c>
      <c r="F29" s="189" t="s">
        <v>143</v>
      </c>
      <c r="G29" s="185">
        <v>3376509</v>
      </c>
      <c r="H29" s="185">
        <v>3327660</v>
      </c>
      <c r="I29" s="185">
        <v>2504034</v>
      </c>
      <c r="J29" s="167">
        <f t="shared" si="1"/>
        <v>75.249093957916372</v>
      </c>
    </row>
    <row r="30" spans="1:10" ht="18.95" customHeight="1">
      <c r="A30" s="154" t="s">
        <v>111</v>
      </c>
      <c r="B30" s="177"/>
      <c r="C30" s="178"/>
      <c r="D30" s="155" t="s">
        <v>144</v>
      </c>
      <c r="E30" s="179"/>
      <c r="F30" s="157" t="s">
        <v>145</v>
      </c>
      <c r="G30" s="180">
        <f>SUM(G31:G38)</f>
        <v>1090531</v>
      </c>
      <c r="H30" s="180">
        <f>SUM(H31:H38)</f>
        <v>1212531</v>
      </c>
      <c r="I30" s="180">
        <f>SUM(I31:I38)</f>
        <v>816943</v>
      </c>
      <c r="J30" s="159">
        <f t="shared" si="1"/>
        <v>67.375019690218224</v>
      </c>
    </row>
    <row r="31" spans="1:10" ht="18.95" customHeight="1">
      <c r="A31" s="160" t="s">
        <v>111</v>
      </c>
      <c r="B31" s="177"/>
      <c r="C31" s="178"/>
      <c r="D31" s="190"/>
      <c r="E31" s="191" t="s">
        <v>146</v>
      </c>
      <c r="F31" s="192" t="s">
        <v>147</v>
      </c>
      <c r="G31" s="193">
        <v>12796</v>
      </c>
      <c r="H31" s="193">
        <v>50191</v>
      </c>
      <c r="I31" s="193">
        <v>8989</v>
      </c>
      <c r="J31" s="167">
        <f t="shared" si="1"/>
        <v>17.909585383833754</v>
      </c>
    </row>
    <row r="32" spans="1:10" ht="18.95" customHeight="1">
      <c r="A32" s="160" t="s">
        <v>111</v>
      </c>
      <c r="B32" s="177"/>
      <c r="C32" s="178"/>
      <c r="D32" s="190"/>
      <c r="E32" s="191" t="s">
        <v>148</v>
      </c>
      <c r="F32" s="192" t="s">
        <v>149</v>
      </c>
      <c r="G32" s="193">
        <v>0</v>
      </c>
      <c r="H32" s="193">
        <v>125</v>
      </c>
      <c r="I32" s="193">
        <v>36</v>
      </c>
      <c r="J32" s="167">
        <f t="shared" si="1"/>
        <v>28.799999999999997</v>
      </c>
    </row>
    <row r="33" spans="1:10" ht="18.95" customHeight="1">
      <c r="A33" s="160" t="s">
        <v>111</v>
      </c>
      <c r="B33" s="177"/>
      <c r="C33" s="178"/>
      <c r="D33" s="190"/>
      <c r="E33" s="191" t="s">
        <v>150</v>
      </c>
      <c r="F33" s="192" t="s">
        <v>151</v>
      </c>
      <c r="G33" s="193">
        <v>0</v>
      </c>
      <c r="H33" s="193">
        <v>429</v>
      </c>
      <c r="I33" s="193">
        <v>411</v>
      </c>
      <c r="J33" s="167">
        <f t="shared" si="1"/>
        <v>95.8041958041958</v>
      </c>
    </row>
    <row r="34" spans="1:10" ht="18.95" customHeight="1">
      <c r="A34" s="160" t="s">
        <v>111</v>
      </c>
      <c r="B34" s="177"/>
      <c r="C34" s="178"/>
      <c r="D34" s="190"/>
      <c r="E34" s="191" t="s">
        <v>152</v>
      </c>
      <c r="F34" s="192" t="s">
        <v>153</v>
      </c>
      <c r="G34" s="193">
        <v>992</v>
      </c>
      <c r="H34" s="193">
        <v>4575</v>
      </c>
      <c r="I34" s="193">
        <v>2422</v>
      </c>
      <c r="J34" s="167">
        <f t="shared" si="1"/>
        <v>52.939890710382507</v>
      </c>
    </row>
    <row r="35" spans="1:10" ht="18.95" customHeight="1">
      <c r="A35" s="160" t="s">
        <v>111</v>
      </c>
      <c r="B35" s="177"/>
      <c r="C35" s="178"/>
      <c r="D35" s="190"/>
      <c r="E35" s="191" t="s">
        <v>154</v>
      </c>
      <c r="F35" s="192" t="s">
        <v>155</v>
      </c>
      <c r="G35" s="193">
        <v>1054190</v>
      </c>
      <c r="H35" s="193">
        <v>1134108</v>
      </c>
      <c r="I35" s="193">
        <v>795909</v>
      </c>
      <c r="J35" s="167">
        <f t="shared" si="1"/>
        <v>70.179295093588962</v>
      </c>
    </row>
    <row r="36" spans="1:10" ht="18.95" customHeight="1">
      <c r="A36" s="160" t="s">
        <v>111</v>
      </c>
      <c r="B36" s="177"/>
      <c r="C36" s="178"/>
      <c r="D36" s="190"/>
      <c r="E36" s="191" t="s">
        <v>156</v>
      </c>
      <c r="F36" s="192" t="s">
        <v>157</v>
      </c>
      <c r="G36" s="193">
        <v>4762</v>
      </c>
      <c r="H36" s="193">
        <v>4730</v>
      </c>
      <c r="I36" s="193">
        <v>2376</v>
      </c>
      <c r="J36" s="167">
        <f t="shared" si="1"/>
        <v>50.232558139534888</v>
      </c>
    </row>
    <row r="37" spans="1:10" ht="18.95" customHeight="1">
      <c r="A37" s="160" t="s">
        <v>111</v>
      </c>
      <c r="B37" s="177"/>
      <c r="C37" s="178"/>
      <c r="D37" s="190"/>
      <c r="E37" s="191" t="s">
        <v>158</v>
      </c>
      <c r="F37" s="192" t="s">
        <v>159</v>
      </c>
      <c r="G37" s="193">
        <v>6544</v>
      </c>
      <c r="H37" s="193">
        <v>7126</v>
      </c>
      <c r="I37" s="193">
        <v>906</v>
      </c>
      <c r="J37" s="167">
        <f t="shared" si="1"/>
        <v>12.714005051922536</v>
      </c>
    </row>
    <row r="38" spans="1:10" ht="18.95" customHeight="1">
      <c r="A38" s="160" t="s">
        <v>111</v>
      </c>
      <c r="B38" s="177"/>
      <c r="C38" s="178"/>
      <c r="D38" s="190"/>
      <c r="E38" s="191" t="s">
        <v>160</v>
      </c>
      <c r="F38" s="192" t="s">
        <v>161</v>
      </c>
      <c r="G38" s="193">
        <v>11247</v>
      </c>
      <c r="H38" s="193">
        <v>11247</v>
      </c>
      <c r="I38" s="193">
        <v>5894</v>
      </c>
      <c r="J38" s="167">
        <f t="shared" si="1"/>
        <v>52.405085800657957</v>
      </c>
    </row>
    <row r="39" spans="1:10" ht="18.95" customHeight="1">
      <c r="A39" s="154" t="s">
        <v>111</v>
      </c>
      <c r="B39" s="177"/>
      <c r="C39" s="178"/>
      <c r="D39" s="155" t="s">
        <v>162</v>
      </c>
      <c r="E39" s="179"/>
      <c r="F39" s="157" t="s">
        <v>163</v>
      </c>
      <c r="G39" s="180">
        <f>SUM(G40:G44)</f>
        <v>272389</v>
      </c>
      <c r="H39" s="180">
        <f>SUM(H40:H44)</f>
        <v>290930</v>
      </c>
      <c r="I39" s="180">
        <f>SUM(I40:I44)</f>
        <v>220416</v>
      </c>
      <c r="J39" s="159">
        <f t="shared" si="1"/>
        <v>75.762554566390534</v>
      </c>
    </row>
    <row r="40" spans="1:10" ht="18.95" customHeight="1">
      <c r="A40" s="160" t="s">
        <v>111</v>
      </c>
      <c r="B40" s="177"/>
      <c r="C40" s="178"/>
      <c r="D40" s="186"/>
      <c r="E40" s="187">
        <v>634001</v>
      </c>
      <c r="F40" s="194" t="s">
        <v>164</v>
      </c>
      <c r="G40" s="185">
        <v>166703</v>
      </c>
      <c r="H40" s="185">
        <v>168717</v>
      </c>
      <c r="I40" s="185">
        <v>122156</v>
      </c>
      <c r="J40" s="167">
        <f t="shared" si="1"/>
        <v>72.40289952998215</v>
      </c>
    </row>
    <row r="41" spans="1:10" ht="18.95" customHeight="1">
      <c r="A41" s="160" t="s">
        <v>111</v>
      </c>
      <c r="B41" s="177"/>
      <c r="C41" s="178"/>
      <c r="D41" s="186"/>
      <c r="E41" s="187">
        <v>634002</v>
      </c>
      <c r="F41" s="194" t="s">
        <v>165</v>
      </c>
      <c r="G41" s="185">
        <v>47597</v>
      </c>
      <c r="H41" s="185">
        <v>62508</v>
      </c>
      <c r="I41" s="185">
        <v>43326</v>
      </c>
      <c r="J41" s="167">
        <f t="shared" si="1"/>
        <v>69.312727970819736</v>
      </c>
    </row>
    <row r="42" spans="1:10" ht="18.95" customHeight="1">
      <c r="A42" s="160" t="s">
        <v>111</v>
      </c>
      <c r="B42" s="177"/>
      <c r="C42" s="178"/>
      <c r="D42" s="195"/>
      <c r="E42" s="196" t="s">
        <v>166</v>
      </c>
      <c r="F42" s="192" t="s">
        <v>167</v>
      </c>
      <c r="G42" s="185">
        <v>52456</v>
      </c>
      <c r="H42" s="185">
        <v>51537</v>
      </c>
      <c r="I42" s="185">
        <v>47846</v>
      </c>
      <c r="J42" s="167">
        <f t="shared" si="1"/>
        <v>92.838155111861369</v>
      </c>
    </row>
    <row r="43" spans="1:10" ht="18.95" customHeight="1">
      <c r="A43" s="160" t="s">
        <v>111</v>
      </c>
      <c r="B43" s="177"/>
      <c r="C43" s="178"/>
      <c r="D43" s="195"/>
      <c r="E43" s="187">
        <v>634004</v>
      </c>
      <c r="F43" s="197" t="s">
        <v>168</v>
      </c>
      <c r="G43" s="185">
        <v>370</v>
      </c>
      <c r="H43" s="185">
        <v>2536</v>
      </c>
      <c r="I43" s="185">
        <v>2223</v>
      </c>
      <c r="J43" s="167">
        <f t="shared" si="1"/>
        <v>87.65772870662461</v>
      </c>
    </row>
    <row r="44" spans="1:10" ht="18.95" customHeight="1">
      <c r="A44" s="160" t="s">
        <v>111</v>
      </c>
      <c r="B44" s="177"/>
      <c r="C44" s="178"/>
      <c r="D44" s="195"/>
      <c r="E44" s="187">
        <v>634005</v>
      </c>
      <c r="F44" s="197" t="s">
        <v>169</v>
      </c>
      <c r="G44" s="185">
        <v>5263</v>
      </c>
      <c r="H44" s="185">
        <v>5632</v>
      </c>
      <c r="I44" s="185">
        <v>4865</v>
      </c>
      <c r="J44" s="167">
        <f t="shared" si="1"/>
        <v>86.381392045454547</v>
      </c>
    </row>
    <row r="45" spans="1:10" ht="18.95" customHeight="1">
      <c r="A45" s="154" t="s">
        <v>111</v>
      </c>
      <c r="B45" s="177"/>
      <c r="C45" s="178"/>
      <c r="D45" s="155" t="s">
        <v>170</v>
      </c>
      <c r="E45" s="198"/>
      <c r="F45" s="157" t="s">
        <v>171</v>
      </c>
      <c r="G45" s="180">
        <f>SUM(G46:G50)</f>
        <v>473138</v>
      </c>
      <c r="H45" s="180">
        <f>SUM(H46:H50)</f>
        <v>533243</v>
      </c>
      <c r="I45" s="180">
        <f>SUM(I46:I50)</f>
        <v>285874</v>
      </c>
      <c r="J45" s="159">
        <f t="shared" si="1"/>
        <v>53.6104552708615</v>
      </c>
    </row>
    <row r="46" spans="1:10" ht="18.95" customHeight="1">
      <c r="A46" s="160" t="s">
        <v>111</v>
      </c>
      <c r="B46" s="177"/>
      <c r="C46" s="178"/>
      <c r="D46" s="186"/>
      <c r="E46" s="187">
        <v>635001</v>
      </c>
      <c r="F46" s="197" t="s">
        <v>172</v>
      </c>
      <c r="G46" s="185">
        <v>560</v>
      </c>
      <c r="H46" s="185">
        <v>3820</v>
      </c>
      <c r="I46" s="185">
        <v>1855</v>
      </c>
      <c r="J46" s="199">
        <f t="shared" si="1"/>
        <v>48.560209424083773</v>
      </c>
    </row>
    <row r="47" spans="1:10" ht="18.95" customHeight="1">
      <c r="A47" s="160" t="s">
        <v>111</v>
      </c>
      <c r="B47" s="177"/>
      <c r="C47" s="178"/>
      <c r="D47" s="186"/>
      <c r="E47" s="187">
        <v>635002</v>
      </c>
      <c r="F47" s="197" t="s">
        <v>173</v>
      </c>
      <c r="G47" s="185">
        <v>299990</v>
      </c>
      <c r="H47" s="185">
        <v>299990</v>
      </c>
      <c r="I47" s="185">
        <v>210793</v>
      </c>
      <c r="J47" s="199">
        <f t="shared" si="1"/>
        <v>70.266675555851862</v>
      </c>
    </row>
    <row r="48" spans="1:10" ht="18.95" customHeight="1">
      <c r="A48" s="160" t="s">
        <v>111</v>
      </c>
      <c r="B48" s="177"/>
      <c r="C48" s="178"/>
      <c r="D48" s="186"/>
      <c r="E48" s="187">
        <v>635003</v>
      </c>
      <c r="F48" s="197" t="s">
        <v>174</v>
      </c>
      <c r="G48" s="185">
        <v>100</v>
      </c>
      <c r="H48" s="185">
        <v>100</v>
      </c>
      <c r="I48" s="185">
        <v>0</v>
      </c>
      <c r="J48" s="199">
        <f t="shared" si="1"/>
        <v>0</v>
      </c>
    </row>
    <row r="49" spans="1:10" ht="18.95" customHeight="1">
      <c r="A49" s="160" t="s">
        <v>111</v>
      </c>
      <c r="B49" s="177"/>
      <c r="C49" s="178"/>
      <c r="D49" s="186"/>
      <c r="E49" s="187">
        <v>635004</v>
      </c>
      <c r="F49" s="197" t="s">
        <v>175</v>
      </c>
      <c r="G49" s="185">
        <v>83433</v>
      </c>
      <c r="H49" s="185">
        <v>80647</v>
      </c>
      <c r="I49" s="185">
        <v>25922</v>
      </c>
      <c r="J49" s="199">
        <f t="shared" si="1"/>
        <v>32.14254714992498</v>
      </c>
    </row>
    <row r="50" spans="1:10" ht="18.95" customHeight="1">
      <c r="A50" s="160" t="s">
        <v>111</v>
      </c>
      <c r="B50" s="177"/>
      <c r="C50" s="178"/>
      <c r="D50" s="186"/>
      <c r="E50" s="187">
        <v>635006</v>
      </c>
      <c r="F50" s="194" t="s">
        <v>176</v>
      </c>
      <c r="G50" s="185">
        <v>89055</v>
      </c>
      <c r="H50" s="185">
        <v>148686</v>
      </c>
      <c r="I50" s="185">
        <v>47304</v>
      </c>
      <c r="J50" s="199">
        <f t="shared" si="1"/>
        <v>31.814696743472819</v>
      </c>
    </row>
    <row r="51" spans="1:10" ht="18.95" customHeight="1">
      <c r="A51" s="154" t="s">
        <v>111</v>
      </c>
      <c r="B51" s="177"/>
      <c r="C51" s="178"/>
      <c r="D51" s="155" t="s">
        <v>177</v>
      </c>
      <c r="E51" s="179"/>
      <c r="F51" s="157" t="s">
        <v>178</v>
      </c>
      <c r="G51" s="180">
        <f>SUM(G52:G53)</f>
        <v>1860665</v>
      </c>
      <c r="H51" s="180">
        <f>SUM(H52:H53)</f>
        <v>1815971</v>
      </c>
      <c r="I51" s="180">
        <f>SUM(I52:I53)</f>
        <v>1608029</v>
      </c>
      <c r="J51" s="159">
        <f t="shared" si="1"/>
        <v>88.54926648057706</v>
      </c>
    </row>
    <row r="52" spans="1:10" ht="18.95" customHeight="1">
      <c r="A52" s="160" t="s">
        <v>111</v>
      </c>
      <c r="B52" s="177"/>
      <c r="C52" s="178"/>
      <c r="D52" s="200"/>
      <c r="E52" s="187">
        <v>636001</v>
      </c>
      <c r="F52" s="201" t="s">
        <v>179</v>
      </c>
      <c r="G52" s="185">
        <v>1852388</v>
      </c>
      <c r="H52" s="185">
        <v>1801121</v>
      </c>
      <c r="I52" s="185">
        <v>1598651</v>
      </c>
      <c r="J52" s="167">
        <f t="shared" si="1"/>
        <v>88.758667518728615</v>
      </c>
    </row>
    <row r="53" spans="1:10" ht="18" customHeight="1">
      <c r="A53" s="160" t="s">
        <v>111</v>
      </c>
      <c r="B53" s="177"/>
      <c r="C53" s="178"/>
      <c r="D53" s="200"/>
      <c r="E53" s="187">
        <v>636002</v>
      </c>
      <c r="F53" s="201" t="s">
        <v>180</v>
      </c>
      <c r="G53" s="185">
        <v>8277</v>
      </c>
      <c r="H53" s="185">
        <v>14850</v>
      </c>
      <c r="I53" s="185">
        <v>9378</v>
      </c>
      <c r="J53" s="167">
        <f t="shared" si="1"/>
        <v>63.151515151515149</v>
      </c>
    </row>
    <row r="54" spans="1:10" ht="18.95" customHeight="1">
      <c r="A54" s="154" t="s">
        <v>111</v>
      </c>
      <c r="B54" s="177"/>
      <c r="C54" s="178"/>
      <c r="D54" s="155" t="s">
        <v>181</v>
      </c>
      <c r="E54" s="179"/>
      <c r="F54" s="157" t="s">
        <v>182</v>
      </c>
      <c r="G54" s="180">
        <f>SUM(G55:G69)</f>
        <v>4040517</v>
      </c>
      <c r="H54" s="180">
        <f>SUM(H55:H69)</f>
        <v>4218613</v>
      </c>
      <c r="I54" s="180">
        <f>SUM(I55:I69)</f>
        <v>3013618</v>
      </c>
      <c r="J54" s="159">
        <f t="shared" si="1"/>
        <v>71.436227973506931</v>
      </c>
    </row>
    <row r="55" spans="1:10" ht="18.95" customHeight="1">
      <c r="A55" s="160" t="s">
        <v>111</v>
      </c>
      <c r="B55" s="177"/>
      <c r="C55" s="178"/>
      <c r="D55" s="190"/>
      <c r="E55" s="191" t="s">
        <v>183</v>
      </c>
      <c r="F55" s="192" t="s">
        <v>184</v>
      </c>
      <c r="G55" s="185">
        <v>7364</v>
      </c>
      <c r="H55" s="185">
        <v>10749</v>
      </c>
      <c r="I55" s="185">
        <v>8868</v>
      </c>
      <c r="J55" s="199">
        <f t="shared" si="1"/>
        <v>82.500697739324593</v>
      </c>
    </row>
    <row r="56" spans="1:10" ht="18.95" customHeight="1">
      <c r="A56" s="160" t="s">
        <v>111</v>
      </c>
      <c r="B56" s="177"/>
      <c r="C56" s="178"/>
      <c r="D56" s="190"/>
      <c r="E56" s="191" t="s">
        <v>185</v>
      </c>
      <c r="F56" s="192" t="s">
        <v>186</v>
      </c>
      <c r="G56" s="185">
        <v>428</v>
      </c>
      <c r="H56" s="185">
        <v>382</v>
      </c>
      <c r="I56" s="185">
        <v>22</v>
      </c>
      <c r="J56" s="199">
        <f t="shared" si="1"/>
        <v>5.7591623036649215</v>
      </c>
    </row>
    <row r="57" spans="1:10" ht="18.95" customHeight="1">
      <c r="A57" s="160" t="s">
        <v>111</v>
      </c>
      <c r="B57" s="177"/>
      <c r="C57" s="178"/>
      <c r="D57" s="190"/>
      <c r="E57" s="191" t="s">
        <v>187</v>
      </c>
      <c r="F57" s="192" t="s">
        <v>188</v>
      </c>
      <c r="G57" s="185">
        <v>717903</v>
      </c>
      <c r="H57" s="185">
        <v>739440</v>
      </c>
      <c r="I57" s="185">
        <v>442233</v>
      </c>
      <c r="J57" s="199">
        <f t="shared" si="1"/>
        <v>59.806475170399217</v>
      </c>
    </row>
    <row r="58" spans="1:10" ht="18.95" customHeight="1">
      <c r="A58" s="160" t="s">
        <v>111</v>
      </c>
      <c r="B58" s="177"/>
      <c r="C58" s="178"/>
      <c r="D58" s="190"/>
      <c r="E58" s="191" t="s">
        <v>189</v>
      </c>
      <c r="F58" s="192" t="s">
        <v>190</v>
      </c>
      <c r="G58" s="185">
        <v>1111397</v>
      </c>
      <c r="H58" s="185">
        <v>1155461</v>
      </c>
      <c r="I58" s="185">
        <v>796449</v>
      </c>
      <c r="J58" s="199">
        <f t="shared" si="1"/>
        <v>68.929111410943335</v>
      </c>
    </row>
    <row r="59" spans="1:10" ht="18.95" customHeight="1">
      <c r="A59" s="160" t="s">
        <v>111</v>
      </c>
      <c r="B59" s="177"/>
      <c r="C59" s="178"/>
      <c r="D59" s="190"/>
      <c r="E59" s="191" t="s">
        <v>191</v>
      </c>
      <c r="F59" s="192" t="s">
        <v>135</v>
      </c>
      <c r="G59" s="185">
        <v>425</v>
      </c>
      <c r="H59" s="185">
        <v>759</v>
      </c>
      <c r="I59" s="185">
        <v>366</v>
      </c>
      <c r="J59" s="199">
        <f t="shared" si="1"/>
        <v>48.221343873517789</v>
      </c>
    </row>
    <row r="60" spans="1:10" ht="18.95" customHeight="1">
      <c r="A60" s="160" t="s">
        <v>111</v>
      </c>
      <c r="B60" s="177"/>
      <c r="C60" s="178"/>
      <c r="D60" s="190"/>
      <c r="E60" s="191" t="s">
        <v>192</v>
      </c>
      <c r="F60" s="192" t="s">
        <v>193</v>
      </c>
      <c r="G60" s="185">
        <v>11574</v>
      </c>
      <c r="H60" s="185">
        <v>17217</v>
      </c>
      <c r="I60" s="185">
        <v>11641</v>
      </c>
      <c r="J60" s="199">
        <f t="shared" si="1"/>
        <v>67.613405355172219</v>
      </c>
    </row>
    <row r="61" spans="1:10" ht="18.95" customHeight="1">
      <c r="A61" s="160" t="s">
        <v>111</v>
      </c>
      <c r="B61" s="177"/>
      <c r="C61" s="178"/>
      <c r="D61" s="190"/>
      <c r="E61" s="191" t="s">
        <v>194</v>
      </c>
      <c r="F61" s="192" t="s">
        <v>195</v>
      </c>
      <c r="G61" s="185">
        <v>221161</v>
      </c>
      <c r="H61" s="185">
        <v>281686</v>
      </c>
      <c r="I61" s="185">
        <v>178561</v>
      </c>
      <c r="J61" s="199">
        <f t="shared" si="1"/>
        <v>63.39008683427646</v>
      </c>
    </row>
    <row r="62" spans="1:10" ht="18.95" customHeight="1">
      <c r="A62" s="160" t="s">
        <v>111</v>
      </c>
      <c r="B62" s="177"/>
      <c r="C62" s="178"/>
      <c r="D62" s="190"/>
      <c r="E62" s="191" t="s">
        <v>196</v>
      </c>
      <c r="F62" s="192" t="s">
        <v>197</v>
      </c>
      <c r="G62" s="185">
        <v>1380147</v>
      </c>
      <c r="H62" s="185">
        <v>1362474</v>
      </c>
      <c r="I62" s="185">
        <v>1097171</v>
      </c>
      <c r="J62" s="199">
        <f t="shared" si="1"/>
        <v>80.527848604817407</v>
      </c>
    </row>
    <row r="63" spans="1:10" ht="18.95" customHeight="1">
      <c r="A63" s="160" t="s">
        <v>111</v>
      </c>
      <c r="B63" s="177"/>
      <c r="C63" s="178"/>
      <c r="D63" s="190"/>
      <c r="E63" s="191" t="s">
        <v>198</v>
      </c>
      <c r="F63" s="192" t="s">
        <v>199</v>
      </c>
      <c r="G63" s="185">
        <v>11016</v>
      </c>
      <c r="H63" s="185">
        <v>11200</v>
      </c>
      <c r="I63" s="185">
        <v>9210</v>
      </c>
      <c r="J63" s="199">
        <f t="shared" si="1"/>
        <v>82.232142857142847</v>
      </c>
    </row>
    <row r="64" spans="1:10" ht="18.95" customHeight="1">
      <c r="A64" s="160" t="s">
        <v>111</v>
      </c>
      <c r="B64" s="177"/>
      <c r="C64" s="178"/>
      <c r="D64" s="190"/>
      <c r="E64" s="191" t="s">
        <v>200</v>
      </c>
      <c r="F64" s="192" t="s">
        <v>201</v>
      </c>
      <c r="G64" s="185">
        <v>447303</v>
      </c>
      <c r="H64" s="185">
        <v>447940</v>
      </c>
      <c r="I64" s="202">
        <v>348825</v>
      </c>
      <c r="J64" s="199">
        <f t="shared" si="1"/>
        <v>77.873152654373357</v>
      </c>
    </row>
    <row r="65" spans="1:10" ht="18.95" customHeight="1">
      <c r="A65" s="160" t="s">
        <v>111</v>
      </c>
      <c r="B65" s="177"/>
      <c r="C65" s="178"/>
      <c r="D65" s="190"/>
      <c r="E65" s="191" t="s">
        <v>202</v>
      </c>
      <c r="F65" s="192" t="s">
        <v>203</v>
      </c>
      <c r="G65" s="185">
        <v>0</v>
      </c>
      <c r="H65" s="185">
        <v>0</v>
      </c>
      <c r="I65" s="185">
        <v>3</v>
      </c>
      <c r="J65" s="199">
        <v>0</v>
      </c>
    </row>
    <row r="66" spans="1:10" ht="18.95" customHeight="1">
      <c r="A66" s="160" t="s">
        <v>111</v>
      </c>
      <c r="B66" s="177"/>
      <c r="C66" s="178"/>
      <c r="D66" s="190"/>
      <c r="E66" s="191" t="s">
        <v>204</v>
      </c>
      <c r="F66" s="192" t="s">
        <v>205</v>
      </c>
      <c r="G66" s="185">
        <v>65860</v>
      </c>
      <c r="H66" s="185">
        <v>64427</v>
      </c>
      <c r="I66" s="185">
        <v>25508</v>
      </c>
      <c r="J66" s="199">
        <f t="shared" si="1"/>
        <v>39.592096481288905</v>
      </c>
    </row>
    <row r="67" spans="1:10" ht="18.95" customHeight="1">
      <c r="A67" s="160" t="s">
        <v>206</v>
      </c>
      <c r="B67" s="177"/>
      <c r="C67" s="178"/>
      <c r="D67" s="190"/>
      <c r="E67" s="191" t="s">
        <v>207</v>
      </c>
      <c r="F67" s="192" t="s">
        <v>208</v>
      </c>
      <c r="G67" s="185">
        <v>0</v>
      </c>
      <c r="H67" s="185">
        <v>28225</v>
      </c>
      <c r="I67" s="185">
        <v>776</v>
      </c>
      <c r="J67" s="199">
        <f t="shared" si="1"/>
        <v>2.7493356953055801</v>
      </c>
    </row>
    <row r="68" spans="1:10" ht="18.75" customHeight="1">
      <c r="A68" s="160" t="s">
        <v>111</v>
      </c>
      <c r="B68" s="177"/>
      <c r="C68" s="178"/>
      <c r="D68" s="190"/>
      <c r="E68" s="191" t="s">
        <v>209</v>
      </c>
      <c r="F68" s="192" t="s">
        <v>210</v>
      </c>
      <c r="G68" s="185">
        <v>0</v>
      </c>
      <c r="H68" s="185">
        <v>30574</v>
      </c>
      <c r="I68" s="185">
        <v>30573</v>
      </c>
      <c r="J68" s="199">
        <f t="shared" si="1"/>
        <v>99.996729247072679</v>
      </c>
    </row>
    <row r="69" spans="1:10" ht="18.95" customHeight="1">
      <c r="A69" s="160" t="s">
        <v>111</v>
      </c>
      <c r="B69" s="177"/>
      <c r="C69" s="178"/>
      <c r="D69" s="190"/>
      <c r="E69" s="191" t="s">
        <v>211</v>
      </c>
      <c r="F69" s="192" t="s">
        <v>212</v>
      </c>
      <c r="G69" s="185">
        <v>65939</v>
      </c>
      <c r="H69" s="185">
        <v>68079</v>
      </c>
      <c r="I69" s="185">
        <v>63412</v>
      </c>
      <c r="J69" s="199">
        <f t="shared" si="1"/>
        <v>93.144728917874815</v>
      </c>
    </row>
    <row r="70" spans="1:10" ht="18.95" customHeight="1">
      <c r="A70" s="147" t="s">
        <v>111</v>
      </c>
      <c r="B70" s="168"/>
      <c r="C70" s="174" t="s">
        <v>213</v>
      </c>
      <c r="D70" s="169"/>
      <c r="E70" s="175"/>
      <c r="F70" s="171" t="s">
        <v>214</v>
      </c>
      <c r="G70" s="203">
        <f>SUM(G71+G76)</f>
        <v>481629</v>
      </c>
      <c r="H70" s="203">
        <f>SUM(H71+H76)</f>
        <v>574977</v>
      </c>
      <c r="I70" s="203">
        <f>SUM(I71+I76)</f>
        <v>298194</v>
      </c>
      <c r="J70" s="153">
        <f t="shared" si="1"/>
        <v>51.861900562979045</v>
      </c>
    </row>
    <row r="71" spans="1:10" ht="18.95" customHeight="1">
      <c r="A71" s="154" t="s">
        <v>111</v>
      </c>
      <c r="B71" s="177"/>
      <c r="C71" s="178"/>
      <c r="D71" s="155" t="s">
        <v>215</v>
      </c>
      <c r="E71" s="179"/>
      <c r="F71" s="157" t="s">
        <v>216</v>
      </c>
      <c r="G71" s="180">
        <f>SUM(G72:G75)</f>
        <v>481629</v>
      </c>
      <c r="H71" s="180">
        <f>SUM(H72:H75)</f>
        <v>574977</v>
      </c>
      <c r="I71" s="180">
        <f>SUM(I72:I75)</f>
        <v>298194</v>
      </c>
      <c r="J71" s="159">
        <f t="shared" si="1"/>
        <v>51.861900562979045</v>
      </c>
    </row>
    <row r="72" spans="1:10" ht="18.95" customHeight="1">
      <c r="A72" s="160" t="s">
        <v>111</v>
      </c>
      <c r="B72" s="177"/>
      <c r="C72" s="178"/>
      <c r="D72" s="190"/>
      <c r="E72" s="191" t="s">
        <v>217</v>
      </c>
      <c r="F72" s="192" t="s">
        <v>218</v>
      </c>
      <c r="G72" s="185">
        <v>0</v>
      </c>
      <c r="H72" s="185">
        <v>66734</v>
      </c>
      <c r="I72" s="202">
        <v>58474</v>
      </c>
      <c r="J72" s="167">
        <f t="shared" si="1"/>
        <v>87.622501273713553</v>
      </c>
    </row>
    <row r="73" spans="1:10" ht="18.95" customHeight="1">
      <c r="A73" s="160" t="s">
        <v>111</v>
      </c>
      <c r="B73" s="177"/>
      <c r="C73" s="178"/>
      <c r="D73" s="190"/>
      <c r="E73" s="191" t="s">
        <v>219</v>
      </c>
      <c r="F73" s="192" t="s">
        <v>220</v>
      </c>
      <c r="G73" s="185">
        <v>275490</v>
      </c>
      <c r="H73" s="185">
        <v>282882</v>
      </c>
      <c r="I73" s="202">
        <v>61391</v>
      </c>
      <c r="J73" s="167">
        <f t="shared" si="1"/>
        <v>21.701981745038566</v>
      </c>
    </row>
    <row r="74" spans="1:10" ht="18.95" customHeight="1">
      <c r="A74" s="160" t="s">
        <v>111</v>
      </c>
      <c r="B74" s="177"/>
      <c r="C74" s="178"/>
      <c r="D74" s="190"/>
      <c r="E74" s="191" t="s">
        <v>221</v>
      </c>
      <c r="F74" s="192" t="s">
        <v>222</v>
      </c>
      <c r="G74" s="185">
        <v>11000</v>
      </c>
      <c r="H74" s="185">
        <v>11199</v>
      </c>
      <c r="I74" s="202">
        <v>6423</v>
      </c>
      <c r="J74" s="167">
        <f t="shared" si="1"/>
        <v>57.353335119207074</v>
      </c>
    </row>
    <row r="75" spans="1:10" ht="18.75" customHeight="1">
      <c r="A75" s="160" t="s">
        <v>111</v>
      </c>
      <c r="B75" s="177"/>
      <c r="C75" s="178"/>
      <c r="D75" s="190"/>
      <c r="E75" s="191" t="s">
        <v>223</v>
      </c>
      <c r="F75" s="192" t="s">
        <v>224</v>
      </c>
      <c r="G75" s="185">
        <v>195139</v>
      </c>
      <c r="H75" s="185">
        <v>214162</v>
      </c>
      <c r="I75" s="202">
        <v>171906</v>
      </c>
      <c r="J75" s="167">
        <f t="shared" si="1"/>
        <v>80.269142051344318</v>
      </c>
    </row>
    <row r="76" spans="1:10" ht="18.95" hidden="1" customHeight="1">
      <c r="A76" s="154" t="s">
        <v>111</v>
      </c>
      <c r="B76" s="177"/>
      <c r="C76" s="178"/>
      <c r="D76" s="155" t="s">
        <v>225</v>
      </c>
      <c r="E76" s="191"/>
      <c r="F76" s="157" t="s">
        <v>226</v>
      </c>
      <c r="G76" s="180">
        <f>SUM(G77)</f>
        <v>0</v>
      </c>
      <c r="H76" s="180">
        <f>SUM(H77)</f>
        <v>0</v>
      </c>
      <c r="I76" s="180">
        <f>SUM(I77)</f>
        <v>0</v>
      </c>
      <c r="J76" s="159" t="e">
        <f t="shared" si="1"/>
        <v>#DIV/0!</v>
      </c>
    </row>
    <row r="77" spans="1:10" ht="27" hidden="1" customHeight="1">
      <c r="A77" s="160" t="s">
        <v>111</v>
      </c>
      <c r="B77" s="177"/>
      <c r="C77" s="178"/>
      <c r="D77" s="190"/>
      <c r="E77" s="191" t="s">
        <v>227</v>
      </c>
      <c r="F77" s="192" t="s">
        <v>228</v>
      </c>
      <c r="G77" s="185">
        <v>0</v>
      </c>
      <c r="H77" s="185">
        <v>0</v>
      </c>
      <c r="I77" s="185">
        <v>0</v>
      </c>
      <c r="J77" s="167" t="e">
        <f t="shared" si="1"/>
        <v>#DIV/0!</v>
      </c>
    </row>
    <row r="78" spans="1:10" ht="15" thickBot="1">
      <c r="A78" s="204"/>
      <c r="B78" s="205"/>
      <c r="C78" s="206"/>
      <c r="D78" s="206"/>
      <c r="E78" s="207"/>
      <c r="F78" s="208"/>
      <c r="G78" s="209"/>
      <c r="H78" s="209"/>
      <c r="I78" s="209"/>
      <c r="J78" s="210"/>
    </row>
    <row r="79" spans="1:10">
      <c r="B79" s="211"/>
      <c r="C79" s="211"/>
      <c r="D79" s="211"/>
      <c r="E79" s="211"/>
      <c r="F79" s="211"/>
    </row>
    <row r="80" spans="1:10">
      <c r="B80" s="211"/>
      <c r="C80" s="211"/>
      <c r="D80" s="211"/>
      <c r="E80" s="211"/>
      <c r="F80" s="211"/>
      <c r="I80" s="212"/>
    </row>
    <row r="81" spans="2:6">
      <c r="B81" s="211"/>
      <c r="C81" s="211"/>
      <c r="D81" s="211"/>
      <c r="E81" s="211"/>
      <c r="F81" s="211"/>
    </row>
    <row r="82" spans="2:6">
      <c r="B82" s="211"/>
      <c r="C82" s="211"/>
      <c r="D82" s="211"/>
      <c r="E82" s="211"/>
      <c r="F82" s="211"/>
    </row>
    <row r="83" spans="2:6">
      <c r="B83" s="211"/>
      <c r="C83" s="211"/>
      <c r="D83" s="211"/>
      <c r="E83" s="211"/>
      <c r="F83" s="211"/>
    </row>
    <row r="84" spans="2:6">
      <c r="B84" s="211"/>
      <c r="C84" s="211"/>
      <c r="D84" s="211"/>
      <c r="E84" s="211"/>
      <c r="F84" s="211"/>
    </row>
    <row r="85" spans="2:6">
      <c r="B85" s="211"/>
      <c r="C85" s="211"/>
      <c r="D85" s="211"/>
      <c r="E85" s="211"/>
      <c r="F85" s="211"/>
    </row>
    <row r="86" spans="2:6">
      <c r="B86" s="211"/>
      <c r="C86" s="211"/>
      <c r="D86" s="211"/>
      <c r="E86" s="211"/>
      <c r="F86" s="211"/>
    </row>
    <row r="87" spans="2:6">
      <c r="B87" s="211"/>
      <c r="C87" s="211"/>
      <c r="D87" s="211"/>
      <c r="E87" s="211"/>
      <c r="F87" s="211"/>
    </row>
    <row r="88" spans="2:6">
      <c r="B88" s="211"/>
      <c r="C88" s="211"/>
      <c r="D88" s="211"/>
      <c r="E88" s="211"/>
      <c r="F88" s="211"/>
    </row>
    <row r="89" spans="2:6">
      <c r="B89" s="211"/>
      <c r="C89" s="211"/>
      <c r="D89" s="211"/>
      <c r="E89" s="211"/>
      <c r="F89" s="211"/>
    </row>
    <row r="90" spans="2:6">
      <c r="B90" s="211"/>
      <c r="C90" s="211"/>
      <c r="D90" s="211"/>
      <c r="E90" s="211"/>
      <c r="F90" s="211"/>
    </row>
    <row r="91" spans="2:6">
      <c r="B91" s="211"/>
      <c r="C91" s="211"/>
      <c r="D91" s="211"/>
      <c r="E91" s="211"/>
      <c r="F91" s="211"/>
    </row>
    <row r="92" spans="2:6">
      <c r="B92" s="211"/>
      <c r="C92" s="211"/>
      <c r="D92" s="211"/>
      <c r="E92" s="211"/>
      <c r="F92" s="211"/>
    </row>
    <row r="93" spans="2:6">
      <c r="B93" s="211"/>
      <c r="C93" s="211"/>
      <c r="D93" s="211"/>
      <c r="E93" s="211"/>
      <c r="F93" s="211"/>
    </row>
    <row r="94" spans="2:6">
      <c r="B94" s="211"/>
      <c r="C94" s="211"/>
      <c r="D94" s="211"/>
      <c r="E94" s="211"/>
      <c r="F94" s="211"/>
    </row>
    <row r="95" spans="2:6">
      <c r="B95" s="211"/>
      <c r="C95" s="211"/>
      <c r="D95" s="211"/>
      <c r="E95" s="211"/>
      <c r="F95" s="211"/>
    </row>
    <row r="96" spans="2:6">
      <c r="B96" s="211"/>
      <c r="C96" s="211"/>
      <c r="D96" s="211"/>
      <c r="E96" s="211"/>
      <c r="F96" s="211"/>
    </row>
    <row r="97" spans="2:6">
      <c r="B97" s="211"/>
      <c r="C97" s="211"/>
      <c r="D97" s="211"/>
      <c r="E97" s="211"/>
      <c r="F97" s="211"/>
    </row>
    <row r="98" spans="2:6">
      <c r="B98" s="211"/>
      <c r="C98" s="211"/>
      <c r="D98" s="211"/>
      <c r="E98" s="211"/>
      <c r="F98" s="211"/>
    </row>
    <row r="99" spans="2:6">
      <c r="B99" s="211"/>
      <c r="C99" s="211"/>
      <c r="D99" s="211"/>
      <c r="E99" s="211"/>
      <c r="F99" s="211"/>
    </row>
    <row r="100" spans="2:6">
      <c r="B100" s="211"/>
      <c r="C100" s="211"/>
      <c r="D100" s="211"/>
      <c r="E100" s="211"/>
      <c r="F100" s="211"/>
    </row>
    <row r="101" spans="2:6">
      <c r="B101" s="211"/>
      <c r="C101" s="211"/>
      <c r="D101" s="211"/>
      <c r="E101" s="211"/>
      <c r="F101" s="211"/>
    </row>
    <row r="102" spans="2:6">
      <c r="B102" s="211"/>
      <c r="C102" s="211"/>
      <c r="D102" s="211"/>
      <c r="E102" s="211"/>
      <c r="F102" s="211"/>
    </row>
    <row r="103" spans="2:6">
      <c r="B103" s="211"/>
      <c r="C103" s="211"/>
      <c r="D103" s="211"/>
      <c r="E103" s="211"/>
      <c r="F103" s="211"/>
    </row>
    <row r="104" spans="2:6">
      <c r="B104" s="211"/>
      <c r="C104" s="211"/>
      <c r="D104" s="211"/>
      <c r="E104" s="211"/>
      <c r="F104" s="211"/>
    </row>
    <row r="105" spans="2:6">
      <c r="B105" s="211"/>
      <c r="C105" s="211"/>
      <c r="D105" s="211"/>
      <c r="E105" s="211"/>
      <c r="F105" s="211"/>
    </row>
    <row r="106" spans="2:6">
      <c r="B106" s="211"/>
      <c r="C106" s="211"/>
      <c r="D106" s="211"/>
      <c r="E106" s="211"/>
      <c r="F106" s="211"/>
    </row>
    <row r="107" spans="2:6">
      <c r="B107" s="211"/>
      <c r="C107" s="211"/>
      <c r="D107" s="211"/>
      <c r="E107" s="211"/>
      <c r="F107" s="211"/>
    </row>
    <row r="108" spans="2:6">
      <c r="B108" s="211"/>
      <c r="C108" s="211"/>
      <c r="D108" s="211"/>
      <c r="E108" s="211"/>
      <c r="F108" s="211"/>
    </row>
    <row r="109" spans="2:6">
      <c r="B109" s="211"/>
      <c r="C109" s="211"/>
      <c r="D109" s="211"/>
      <c r="E109" s="211"/>
      <c r="F109" s="211"/>
    </row>
    <row r="110" spans="2:6">
      <c r="B110" s="211"/>
      <c r="C110" s="211"/>
      <c r="D110" s="211"/>
      <c r="E110" s="211"/>
      <c r="F110" s="211"/>
    </row>
    <row r="111" spans="2:6">
      <c r="B111" s="211"/>
      <c r="C111" s="211"/>
      <c r="D111" s="211"/>
      <c r="E111" s="211"/>
      <c r="F111" s="211"/>
    </row>
    <row r="112" spans="2:6">
      <c r="B112" s="211"/>
      <c r="C112" s="211"/>
      <c r="D112" s="211"/>
      <c r="E112" s="211"/>
      <c r="F112" s="211"/>
    </row>
    <row r="113" spans="2:6">
      <c r="B113" s="211"/>
      <c r="C113" s="211"/>
      <c r="D113" s="211"/>
      <c r="E113" s="211"/>
      <c r="F113" s="211"/>
    </row>
    <row r="114" spans="2:6">
      <c r="B114" s="211"/>
      <c r="C114" s="211"/>
      <c r="D114" s="211"/>
      <c r="E114" s="211"/>
      <c r="F114" s="211"/>
    </row>
    <row r="115" spans="2:6">
      <c r="B115" s="211"/>
      <c r="C115" s="211"/>
      <c r="D115" s="211"/>
      <c r="E115" s="211"/>
      <c r="F115" s="211"/>
    </row>
    <row r="116" spans="2:6">
      <c r="B116" s="211"/>
      <c r="C116" s="211"/>
      <c r="D116" s="211"/>
      <c r="E116" s="211"/>
      <c r="F116" s="211"/>
    </row>
    <row r="117" spans="2:6">
      <c r="B117" s="211"/>
      <c r="C117" s="211"/>
      <c r="D117" s="211"/>
      <c r="E117" s="211"/>
      <c r="F117" s="211"/>
    </row>
    <row r="118" spans="2:6">
      <c r="B118" s="211"/>
      <c r="C118" s="211"/>
      <c r="D118" s="211"/>
      <c r="E118" s="211"/>
      <c r="F118" s="211"/>
    </row>
    <row r="119" spans="2:6">
      <c r="B119" s="211"/>
      <c r="C119" s="211"/>
      <c r="D119" s="211"/>
      <c r="E119" s="211"/>
      <c r="F119" s="211"/>
    </row>
    <row r="120" spans="2:6">
      <c r="B120" s="211"/>
      <c r="C120" s="211"/>
      <c r="D120" s="211"/>
      <c r="E120" s="211"/>
      <c r="F120" s="211"/>
    </row>
    <row r="121" spans="2:6">
      <c r="B121" s="211"/>
      <c r="C121" s="211"/>
      <c r="D121" s="211"/>
      <c r="E121" s="211"/>
      <c r="F121" s="211"/>
    </row>
    <row r="122" spans="2:6">
      <c r="B122" s="211"/>
      <c r="C122" s="211"/>
      <c r="D122" s="211"/>
      <c r="E122" s="211"/>
      <c r="F122" s="211"/>
    </row>
    <row r="123" spans="2:6">
      <c r="B123" s="211"/>
      <c r="C123" s="211"/>
      <c r="D123" s="211"/>
      <c r="E123" s="211"/>
      <c r="F123" s="211"/>
    </row>
    <row r="124" spans="2:6">
      <c r="B124" s="211"/>
      <c r="C124" s="211"/>
      <c r="D124" s="211"/>
      <c r="E124" s="211"/>
      <c r="F124" s="211"/>
    </row>
    <row r="125" spans="2:6">
      <c r="B125" s="211"/>
      <c r="C125" s="211"/>
      <c r="D125" s="211"/>
      <c r="E125" s="211"/>
      <c r="F125" s="211"/>
    </row>
    <row r="126" spans="2:6">
      <c r="B126" s="211"/>
      <c r="C126" s="211"/>
      <c r="D126" s="211"/>
      <c r="E126" s="211"/>
      <c r="F126" s="211"/>
    </row>
    <row r="127" spans="2:6">
      <c r="B127" s="211"/>
      <c r="C127" s="211"/>
      <c r="D127" s="211"/>
      <c r="E127" s="211"/>
      <c r="F127" s="211"/>
    </row>
    <row r="128" spans="2:6">
      <c r="B128" s="211"/>
      <c r="C128" s="211"/>
      <c r="D128" s="211"/>
      <c r="E128" s="211"/>
      <c r="F128" s="211"/>
    </row>
    <row r="129" spans="2:6">
      <c r="B129" s="211"/>
      <c r="C129" s="211"/>
      <c r="D129" s="211"/>
      <c r="E129" s="211"/>
      <c r="F129" s="211"/>
    </row>
    <row r="130" spans="2:6">
      <c r="B130" s="211"/>
      <c r="C130" s="211"/>
      <c r="D130" s="211"/>
      <c r="E130" s="211"/>
      <c r="F130" s="211"/>
    </row>
    <row r="131" spans="2:6">
      <c r="B131" s="211"/>
      <c r="C131" s="211"/>
      <c r="D131" s="211"/>
      <c r="E131" s="211"/>
      <c r="F131" s="211"/>
    </row>
    <row r="132" spans="2:6">
      <c r="B132" s="211"/>
      <c r="C132" s="211"/>
      <c r="D132" s="211"/>
      <c r="E132" s="211"/>
      <c r="F132" s="211"/>
    </row>
    <row r="133" spans="2:6">
      <c r="B133" s="211"/>
      <c r="C133" s="211"/>
      <c r="D133" s="211"/>
      <c r="E133" s="211"/>
      <c r="F133" s="211"/>
    </row>
    <row r="134" spans="2:6">
      <c r="B134" s="211"/>
      <c r="C134" s="211"/>
      <c r="D134" s="211"/>
      <c r="E134" s="211"/>
      <c r="F134" s="211"/>
    </row>
    <row r="135" spans="2:6">
      <c r="B135" s="211"/>
      <c r="C135" s="211"/>
      <c r="D135" s="211"/>
      <c r="E135" s="211"/>
      <c r="F135" s="211"/>
    </row>
    <row r="136" spans="2:6">
      <c r="B136" s="211"/>
      <c r="C136" s="211"/>
      <c r="D136" s="211"/>
      <c r="E136" s="211"/>
      <c r="F136" s="211"/>
    </row>
    <row r="137" spans="2:6">
      <c r="B137" s="211"/>
      <c r="C137" s="211"/>
      <c r="D137" s="211"/>
      <c r="E137" s="211"/>
      <c r="F137" s="211"/>
    </row>
    <row r="138" spans="2:6">
      <c r="B138" s="211"/>
      <c r="C138" s="211"/>
      <c r="D138" s="211"/>
      <c r="E138" s="211"/>
      <c r="F138" s="211"/>
    </row>
    <row r="139" spans="2:6">
      <c r="B139" s="211"/>
      <c r="C139" s="211"/>
      <c r="D139" s="211"/>
      <c r="E139" s="211"/>
      <c r="F139" s="211"/>
    </row>
    <row r="140" spans="2:6">
      <c r="B140" s="211"/>
      <c r="C140" s="211"/>
      <c r="D140" s="211"/>
      <c r="E140" s="211"/>
      <c r="F140" s="211"/>
    </row>
    <row r="141" spans="2:6">
      <c r="B141" s="211"/>
      <c r="C141" s="211"/>
      <c r="D141" s="211"/>
      <c r="E141" s="211"/>
      <c r="F141" s="211"/>
    </row>
    <row r="142" spans="2:6">
      <c r="B142" s="211"/>
      <c r="C142" s="211"/>
      <c r="D142" s="211"/>
      <c r="E142" s="211"/>
      <c r="F142" s="211"/>
    </row>
    <row r="143" spans="2:6">
      <c r="B143" s="211"/>
      <c r="C143" s="211"/>
      <c r="D143" s="211"/>
      <c r="E143" s="211"/>
      <c r="F143" s="211"/>
    </row>
    <row r="144" spans="2:6">
      <c r="B144" s="211"/>
      <c r="C144" s="211"/>
      <c r="D144" s="211"/>
      <c r="E144" s="211"/>
      <c r="F144" s="211"/>
    </row>
    <row r="145" spans="2:6">
      <c r="B145" s="211"/>
      <c r="C145" s="211"/>
      <c r="D145" s="211"/>
      <c r="E145" s="211"/>
      <c r="F145" s="211"/>
    </row>
    <row r="146" spans="2:6">
      <c r="B146" s="211"/>
      <c r="C146" s="211"/>
      <c r="D146" s="211"/>
      <c r="E146" s="211"/>
      <c r="F146" s="211"/>
    </row>
    <row r="147" spans="2:6">
      <c r="B147" s="211"/>
      <c r="C147" s="211"/>
      <c r="D147" s="211"/>
      <c r="E147" s="211"/>
      <c r="F147" s="211"/>
    </row>
    <row r="148" spans="2:6">
      <c r="B148" s="211"/>
      <c r="C148" s="211"/>
      <c r="D148" s="211"/>
      <c r="E148" s="211"/>
      <c r="F148" s="211"/>
    </row>
    <row r="149" spans="2:6">
      <c r="B149" s="211"/>
      <c r="C149" s="211"/>
      <c r="D149" s="211"/>
      <c r="E149" s="211"/>
      <c r="F149" s="211"/>
    </row>
    <row r="150" spans="2:6">
      <c r="B150" s="211"/>
      <c r="C150" s="211"/>
      <c r="D150" s="211"/>
      <c r="E150" s="211"/>
      <c r="F150" s="211"/>
    </row>
    <row r="151" spans="2:6">
      <c r="B151" s="211"/>
      <c r="C151" s="211"/>
      <c r="D151" s="211"/>
      <c r="E151" s="211"/>
      <c r="F151" s="211"/>
    </row>
    <row r="152" spans="2:6">
      <c r="B152" s="211"/>
      <c r="C152" s="211"/>
      <c r="D152" s="211"/>
      <c r="E152" s="211"/>
      <c r="F152" s="211"/>
    </row>
    <row r="153" spans="2:6">
      <c r="B153" s="211"/>
      <c r="C153" s="211"/>
      <c r="D153" s="211"/>
      <c r="E153" s="211"/>
      <c r="F153" s="211"/>
    </row>
    <row r="154" spans="2:6">
      <c r="B154" s="211"/>
      <c r="C154" s="211"/>
      <c r="D154" s="211"/>
      <c r="E154" s="211"/>
      <c r="F154" s="211"/>
    </row>
    <row r="155" spans="2:6">
      <c r="B155" s="211"/>
      <c r="C155" s="211"/>
      <c r="D155" s="211"/>
      <c r="E155" s="211"/>
      <c r="F155" s="211"/>
    </row>
    <row r="156" spans="2:6">
      <c r="B156" s="211"/>
      <c r="C156" s="211"/>
      <c r="D156" s="211"/>
      <c r="E156" s="211"/>
      <c r="F156" s="211"/>
    </row>
    <row r="157" spans="2:6">
      <c r="B157" s="211"/>
      <c r="C157" s="211"/>
      <c r="D157" s="211"/>
      <c r="E157" s="211"/>
      <c r="F157" s="211"/>
    </row>
    <row r="158" spans="2:6">
      <c r="B158" s="211"/>
      <c r="C158" s="211"/>
      <c r="D158" s="211"/>
      <c r="E158" s="211"/>
      <c r="F158" s="211"/>
    </row>
    <row r="159" spans="2:6">
      <c r="B159" s="211"/>
      <c r="C159" s="211"/>
      <c r="D159" s="211"/>
      <c r="E159" s="211"/>
      <c r="F159" s="211"/>
    </row>
    <row r="160" spans="2:6">
      <c r="B160" s="211"/>
      <c r="C160" s="211"/>
      <c r="D160" s="211"/>
      <c r="E160" s="211"/>
      <c r="F160" s="211"/>
    </row>
    <row r="161" spans="2:6">
      <c r="B161" s="211"/>
      <c r="C161" s="211"/>
      <c r="D161" s="211"/>
      <c r="E161" s="211"/>
      <c r="F161" s="211"/>
    </row>
    <row r="162" spans="2:6">
      <c r="B162" s="211"/>
      <c r="C162" s="211"/>
      <c r="D162" s="211"/>
      <c r="E162" s="211"/>
      <c r="F162" s="211"/>
    </row>
    <row r="163" spans="2:6">
      <c r="B163" s="211"/>
      <c r="C163" s="211"/>
      <c r="D163" s="211"/>
      <c r="E163" s="211"/>
      <c r="F163" s="211"/>
    </row>
    <row r="164" spans="2:6">
      <c r="B164" s="211"/>
      <c r="C164" s="211"/>
      <c r="D164" s="211"/>
      <c r="E164" s="211"/>
      <c r="F164" s="211"/>
    </row>
    <row r="165" spans="2:6">
      <c r="B165" s="211"/>
      <c r="C165" s="211"/>
      <c r="D165" s="211"/>
      <c r="E165" s="211"/>
      <c r="F165" s="211"/>
    </row>
    <row r="166" spans="2:6">
      <c r="B166" s="211"/>
      <c r="C166" s="211"/>
      <c r="D166" s="211"/>
      <c r="E166" s="211"/>
      <c r="F166" s="211"/>
    </row>
    <row r="167" spans="2:6">
      <c r="B167" s="211"/>
      <c r="C167" s="211"/>
      <c r="D167" s="211"/>
      <c r="E167" s="211"/>
      <c r="F167" s="211"/>
    </row>
    <row r="168" spans="2:6">
      <c r="B168" s="211"/>
      <c r="C168" s="211"/>
      <c r="D168" s="211"/>
      <c r="E168" s="211"/>
      <c r="F168" s="211"/>
    </row>
    <row r="169" spans="2:6">
      <c r="B169" s="211"/>
      <c r="C169" s="211"/>
      <c r="D169" s="211"/>
      <c r="E169" s="211"/>
      <c r="F169" s="211"/>
    </row>
    <row r="170" spans="2:6">
      <c r="B170" s="211"/>
      <c r="C170" s="211"/>
      <c r="D170" s="211"/>
      <c r="E170" s="211"/>
      <c r="F170" s="211"/>
    </row>
    <row r="171" spans="2:6">
      <c r="B171" s="211"/>
      <c r="C171" s="211"/>
      <c r="D171" s="211"/>
      <c r="E171" s="211"/>
      <c r="F171" s="211"/>
    </row>
    <row r="172" spans="2:6">
      <c r="B172" s="211"/>
      <c r="C172" s="211"/>
      <c r="D172" s="211"/>
      <c r="E172" s="211"/>
      <c r="F172" s="211"/>
    </row>
    <row r="173" spans="2:6">
      <c r="B173" s="211"/>
      <c r="C173" s="211"/>
      <c r="D173" s="211"/>
      <c r="E173" s="211"/>
      <c r="F173" s="211"/>
    </row>
    <row r="174" spans="2:6">
      <c r="B174" s="211"/>
      <c r="C174" s="211"/>
      <c r="D174" s="211"/>
      <c r="E174" s="211"/>
      <c r="F174" s="211"/>
    </row>
    <row r="175" spans="2:6">
      <c r="B175" s="211"/>
      <c r="C175" s="211"/>
      <c r="D175" s="211"/>
      <c r="E175" s="211"/>
      <c r="F175" s="211"/>
    </row>
    <row r="176" spans="2:6">
      <c r="B176" s="211"/>
      <c r="C176" s="211"/>
      <c r="D176" s="211"/>
      <c r="E176" s="211"/>
      <c r="F176" s="211"/>
    </row>
    <row r="177" spans="2:6">
      <c r="B177" s="211"/>
      <c r="C177" s="211"/>
      <c r="D177" s="211"/>
      <c r="E177" s="211"/>
      <c r="F177" s="211"/>
    </row>
    <row r="178" spans="2:6">
      <c r="B178" s="211"/>
      <c r="C178" s="211"/>
      <c r="D178" s="211"/>
      <c r="E178" s="211"/>
      <c r="F178" s="211"/>
    </row>
    <row r="179" spans="2:6">
      <c r="B179" s="211"/>
      <c r="C179" s="211"/>
      <c r="D179" s="211"/>
      <c r="E179" s="211"/>
      <c r="F179" s="211"/>
    </row>
    <row r="180" spans="2:6">
      <c r="B180" s="211"/>
      <c r="C180" s="211"/>
      <c r="D180" s="211"/>
      <c r="E180" s="211"/>
      <c r="F180" s="211"/>
    </row>
    <row r="181" spans="2:6">
      <c r="B181" s="211"/>
      <c r="C181" s="211"/>
      <c r="D181" s="211"/>
      <c r="E181" s="211"/>
      <c r="F181" s="211"/>
    </row>
    <row r="182" spans="2:6">
      <c r="B182" s="211"/>
      <c r="C182" s="211"/>
      <c r="D182" s="211"/>
      <c r="E182" s="211"/>
      <c r="F182" s="211"/>
    </row>
    <row r="183" spans="2:6">
      <c r="B183" s="211"/>
      <c r="C183" s="211"/>
      <c r="D183" s="211"/>
      <c r="E183" s="211"/>
      <c r="F183" s="211"/>
    </row>
    <row r="184" spans="2:6">
      <c r="B184" s="211"/>
      <c r="C184" s="211"/>
      <c r="D184" s="211"/>
      <c r="E184" s="211"/>
      <c r="F184" s="211"/>
    </row>
    <row r="185" spans="2:6">
      <c r="B185" s="211"/>
      <c r="C185" s="211"/>
      <c r="D185" s="211"/>
      <c r="E185" s="211"/>
      <c r="F185" s="211"/>
    </row>
    <row r="186" spans="2:6">
      <c r="B186" s="211"/>
      <c r="C186" s="211"/>
      <c r="D186" s="211"/>
      <c r="E186" s="211"/>
      <c r="F186" s="211"/>
    </row>
    <row r="187" spans="2:6">
      <c r="B187" s="211"/>
      <c r="C187" s="211"/>
      <c r="D187" s="211"/>
      <c r="E187" s="211"/>
      <c r="F187" s="211"/>
    </row>
    <row r="188" spans="2:6">
      <c r="B188" s="211"/>
      <c r="C188" s="211"/>
      <c r="D188" s="211"/>
      <c r="E188" s="211"/>
      <c r="F188" s="211"/>
    </row>
    <row r="189" spans="2:6">
      <c r="B189" s="211"/>
      <c r="C189" s="211"/>
      <c r="D189" s="211"/>
      <c r="E189" s="211"/>
      <c r="F189" s="211"/>
    </row>
    <row r="190" spans="2:6">
      <c r="B190" s="211"/>
      <c r="C190" s="211"/>
      <c r="D190" s="211"/>
      <c r="E190" s="211"/>
      <c r="F190" s="211"/>
    </row>
    <row r="191" spans="2:6">
      <c r="B191" s="211"/>
      <c r="C191" s="211"/>
      <c r="D191" s="211"/>
      <c r="E191" s="211"/>
      <c r="F191" s="211"/>
    </row>
    <row r="192" spans="2:6">
      <c r="B192" s="211"/>
      <c r="C192" s="211"/>
      <c r="D192" s="211"/>
      <c r="E192" s="211"/>
      <c r="F192" s="211"/>
    </row>
    <row r="193" spans="2:6">
      <c r="B193" s="211"/>
      <c r="C193" s="211"/>
      <c r="D193" s="211"/>
      <c r="E193" s="211"/>
      <c r="F193" s="211"/>
    </row>
    <row r="194" spans="2:6">
      <c r="B194" s="211"/>
      <c r="C194" s="211"/>
      <c r="D194" s="211"/>
      <c r="E194" s="211"/>
      <c r="F194" s="211"/>
    </row>
    <row r="195" spans="2:6">
      <c r="B195" s="211"/>
      <c r="C195" s="211"/>
      <c r="D195" s="211"/>
      <c r="E195" s="211"/>
      <c r="F195" s="211"/>
    </row>
    <row r="196" spans="2:6">
      <c r="B196" s="211"/>
      <c r="C196" s="211"/>
      <c r="D196" s="211"/>
      <c r="E196" s="211"/>
      <c r="F196" s="211"/>
    </row>
    <row r="197" spans="2:6">
      <c r="B197" s="211"/>
      <c r="C197" s="211"/>
      <c r="D197" s="211"/>
      <c r="E197" s="211"/>
      <c r="F197" s="211"/>
    </row>
    <row r="198" spans="2:6">
      <c r="B198" s="211"/>
      <c r="C198" s="211"/>
      <c r="D198" s="211"/>
      <c r="E198" s="211"/>
      <c r="F198" s="211"/>
    </row>
    <row r="199" spans="2:6">
      <c r="B199" s="211"/>
      <c r="C199" s="211"/>
      <c r="D199" s="211"/>
      <c r="E199" s="211"/>
      <c r="F199" s="211"/>
    </row>
    <row r="200" spans="2:6">
      <c r="B200" s="211"/>
      <c r="C200" s="211"/>
      <c r="D200" s="211"/>
      <c r="E200" s="211"/>
      <c r="F200" s="211"/>
    </row>
    <row r="201" spans="2:6">
      <c r="B201" s="211"/>
      <c r="C201" s="211"/>
      <c r="D201" s="211"/>
      <c r="E201" s="211"/>
      <c r="F201" s="211"/>
    </row>
    <row r="202" spans="2:6">
      <c r="B202" s="211"/>
      <c r="C202" s="211"/>
      <c r="D202" s="211"/>
      <c r="E202" s="211"/>
      <c r="F202" s="211"/>
    </row>
    <row r="203" spans="2:6">
      <c r="B203" s="211"/>
      <c r="C203" s="211"/>
      <c r="D203" s="211"/>
      <c r="E203" s="211"/>
      <c r="F203" s="211"/>
    </row>
    <row r="204" spans="2:6">
      <c r="B204" s="211"/>
      <c r="C204" s="211"/>
      <c r="D204" s="211"/>
      <c r="E204" s="211"/>
      <c r="F204" s="211"/>
    </row>
    <row r="205" spans="2:6">
      <c r="B205" s="211"/>
      <c r="C205" s="211"/>
      <c r="D205" s="211"/>
      <c r="E205" s="211"/>
      <c r="F205" s="211"/>
    </row>
    <row r="206" spans="2:6">
      <c r="B206" s="211"/>
      <c r="C206" s="211"/>
      <c r="D206" s="211"/>
      <c r="E206" s="211"/>
      <c r="F206" s="211"/>
    </row>
    <row r="207" spans="2:6">
      <c r="B207" s="211"/>
      <c r="C207" s="211"/>
      <c r="D207" s="211"/>
      <c r="E207" s="211"/>
      <c r="F207" s="211"/>
    </row>
    <row r="208" spans="2:6">
      <c r="B208" s="211"/>
      <c r="C208" s="211"/>
      <c r="D208" s="211"/>
      <c r="E208" s="211"/>
      <c r="F208" s="211"/>
    </row>
    <row r="209" spans="2:6">
      <c r="B209" s="211"/>
      <c r="C209" s="211"/>
      <c r="D209" s="211"/>
      <c r="E209" s="211"/>
      <c r="F209" s="211"/>
    </row>
    <row r="210" spans="2:6">
      <c r="B210" s="211"/>
      <c r="C210" s="211"/>
      <c r="D210" s="211"/>
      <c r="E210" s="211"/>
      <c r="F210" s="211"/>
    </row>
    <row r="211" spans="2:6">
      <c r="B211" s="211"/>
      <c r="C211" s="211"/>
      <c r="D211" s="211"/>
      <c r="E211" s="211"/>
      <c r="F211" s="211"/>
    </row>
    <row r="212" spans="2:6">
      <c r="B212" s="211"/>
      <c r="C212" s="211"/>
      <c r="D212" s="211"/>
      <c r="E212" s="211"/>
      <c r="F212" s="211"/>
    </row>
    <row r="213" spans="2:6">
      <c r="B213" s="211"/>
      <c r="C213" s="211"/>
      <c r="D213" s="211"/>
      <c r="E213" s="211"/>
      <c r="F213" s="211"/>
    </row>
    <row r="214" spans="2:6">
      <c r="B214" s="211"/>
      <c r="C214" s="211"/>
      <c r="D214" s="211"/>
      <c r="E214" s="211"/>
      <c r="F214" s="211"/>
    </row>
    <row r="215" spans="2:6">
      <c r="B215" s="211"/>
      <c r="C215" s="211"/>
      <c r="D215" s="211"/>
      <c r="E215" s="211"/>
      <c r="F215" s="211"/>
    </row>
    <row r="216" spans="2:6">
      <c r="B216" s="211"/>
      <c r="C216" s="211"/>
      <c r="D216" s="211"/>
      <c r="E216" s="211"/>
      <c r="F216" s="211"/>
    </row>
    <row r="217" spans="2:6">
      <c r="B217" s="211"/>
      <c r="C217" s="211"/>
      <c r="D217" s="211"/>
      <c r="E217" s="211"/>
      <c r="F217" s="211"/>
    </row>
    <row r="218" spans="2:6">
      <c r="B218" s="211"/>
      <c r="C218" s="211"/>
      <c r="D218" s="211"/>
      <c r="E218" s="211"/>
      <c r="F218" s="211"/>
    </row>
    <row r="219" spans="2:6">
      <c r="B219" s="211"/>
      <c r="C219" s="211"/>
      <c r="D219" s="211"/>
      <c r="E219" s="211"/>
      <c r="F219" s="211"/>
    </row>
    <row r="220" spans="2:6">
      <c r="B220" s="211"/>
      <c r="C220" s="211"/>
      <c r="D220" s="211"/>
      <c r="E220" s="211"/>
      <c r="F220" s="211"/>
    </row>
    <row r="221" spans="2:6">
      <c r="B221" s="211"/>
      <c r="C221" s="211"/>
      <c r="D221" s="211"/>
      <c r="E221" s="211"/>
      <c r="F221" s="211"/>
    </row>
    <row r="222" spans="2:6">
      <c r="B222" s="211"/>
      <c r="C222" s="211"/>
      <c r="D222" s="211"/>
      <c r="E222" s="211"/>
      <c r="F222" s="211"/>
    </row>
    <row r="223" spans="2:6">
      <c r="B223" s="211"/>
      <c r="C223" s="211"/>
      <c r="D223" s="211"/>
      <c r="E223" s="211"/>
      <c r="F223" s="211"/>
    </row>
    <row r="224" spans="2:6">
      <c r="B224" s="211"/>
      <c r="C224" s="211"/>
      <c r="D224" s="211"/>
      <c r="E224" s="211"/>
      <c r="F224" s="211"/>
    </row>
    <row r="225" spans="2:6">
      <c r="B225" s="211"/>
      <c r="C225" s="211"/>
      <c r="D225" s="211"/>
      <c r="E225" s="211"/>
      <c r="F225" s="211"/>
    </row>
    <row r="226" spans="2:6">
      <c r="B226" s="211"/>
      <c r="C226" s="211"/>
      <c r="D226" s="211"/>
      <c r="E226" s="211"/>
      <c r="F226" s="211"/>
    </row>
    <row r="227" spans="2:6">
      <c r="B227" s="211"/>
      <c r="C227" s="211"/>
      <c r="D227" s="211"/>
      <c r="E227" s="211"/>
      <c r="F227" s="211"/>
    </row>
    <row r="228" spans="2:6">
      <c r="B228" s="211"/>
      <c r="C228" s="211"/>
      <c r="D228" s="211"/>
      <c r="E228" s="211"/>
      <c r="F228" s="211"/>
    </row>
    <row r="229" spans="2:6">
      <c r="B229" s="211"/>
      <c r="C229" s="211"/>
      <c r="D229" s="211"/>
      <c r="E229" s="211"/>
      <c r="F229" s="211"/>
    </row>
    <row r="230" spans="2:6">
      <c r="B230" s="211"/>
      <c r="C230" s="211"/>
      <c r="D230" s="211"/>
      <c r="E230" s="211"/>
      <c r="F230" s="211"/>
    </row>
    <row r="231" spans="2:6">
      <c r="B231" s="211"/>
      <c r="C231" s="211"/>
      <c r="D231" s="211"/>
      <c r="E231" s="211"/>
      <c r="F231" s="211"/>
    </row>
    <row r="232" spans="2:6">
      <c r="B232" s="211"/>
      <c r="C232" s="211"/>
      <c r="D232" s="211"/>
      <c r="E232" s="211"/>
      <c r="F232" s="211"/>
    </row>
    <row r="233" spans="2:6">
      <c r="B233" s="211"/>
      <c r="C233" s="211"/>
      <c r="D233" s="211"/>
      <c r="E233" s="211"/>
      <c r="F233" s="211"/>
    </row>
    <row r="234" spans="2:6">
      <c r="B234" s="211"/>
      <c r="C234" s="211"/>
      <c r="D234" s="211"/>
      <c r="E234" s="211"/>
      <c r="F234" s="211"/>
    </row>
    <row r="235" spans="2:6">
      <c r="B235" s="211"/>
      <c r="C235" s="211"/>
      <c r="D235" s="211"/>
      <c r="E235" s="211"/>
      <c r="F235" s="211"/>
    </row>
    <row r="236" spans="2:6">
      <c r="B236" s="211"/>
      <c r="C236" s="211"/>
      <c r="D236" s="211"/>
      <c r="E236" s="211"/>
      <c r="F236" s="211"/>
    </row>
    <row r="237" spans="2:6">
      <c r="B237" s="211"/>
      <c r="C237" s="211"/>
      <c r="D237" s="211"/>
      <c r="E237" s="211"/>
      <c r="F237" s="211"/>
    </row>
    <row r="238" spans="2:6">
      <c r="B238" s="211"/>
      <c r="C238" s="211"/>
      <c r="D238" s="211"/>
      <c r="E238" s="211"/>
      <c r="F238" s="211"/>
    </row>
    <row r="239" spans="2:6">
      <c r="B239" s="211"/>
      <c r="C239" s="211"/>
      <c r="D239" s="211"/>
      <c r="E239" s="211"/>
      <c r="F239" s="211"/>
    </row>
    <row r="240" spans="2:6">
      <c r="B240" s="211"/>
      <c r="C240" s="211"/>
      <c r="D240" s="211"/>
      <c r="E240" s="211"/>
      <c r="F240" s="211"/>
    </row>
    <row r="241" spans="2:6">
      <c r="B241" s="211"/>
      <c r="C241" s="211"/>
      <c r="D241" s="211"/>
      <c r="E241" s="211"/>
      <c r="F241" s="211"/>
    </row>
    <row r="242" spans="2:6">
      <c r="B242" s="211"/>
      <c r="C242" s="211"/>
      <c r="D242" s="211"/>
      <c r="E242" s="211"/>
      <c r="F242" s="211"/>
    </row>
    <row r="243" spans="2:6">
      <c r="B243" s="211"/>
      <c r="C243" s="211"/>
      <c r="D243" s="211"/>
      <c r="E243" s="211"/>
      <c r="F243" s="211"/>
    </row>
    <row r="244" spans="2:6">
      <c r="B244" s="211"/>
      <c r="C244" s="211"/>
      <c r="D244" s="211"/>
      <c r="E244" s="211"/>
      <c r="F244" s="211"/>
    </row>
    <row r="245" spans="2:6">
      <c r="B245" s="211"/>
      <c r="C245" s="211"/>
      <c r="D245" s="211"/>
      <c r="E245" s="211"/>
      <c r="F245" s="211"/>
    </row>
    <row r="246" spans="2:6">
      <c r="B246" s="211"/>
      <c r="C246" s="211"/>
      <c r="D246" s="211"/>
      <c r="E246" s="211"/>
      <c r="F246" s="211"/>
    </row>
    <row r="247" spans="2:6">
      <c r="B247" s="211"/>
      <c r="C247" s="211"/>
      <c r="D247" s="211"/>
      <c r="E247" s="211"/>
      <c r="F247" s="211"/>
    </row>
    <row r="248" spans="2:6">
      <c r="B248" s="211"/>
      <c r="C248" s="211"/>
      <c r="D248" s="211"/>
      <c r="E248" s="211"/>
      <c r="F248" s="211"/>
    </row>
    <row r="249" spans="2:6">
      <c r="B249" s="211"/>
      <c r="C249" s="211"/>
      <c r="D249" s="211"/>
      <c r="E249" s="211"/>
      <c r="F249" s="211"/>
    </row>
    <row r="250" spans="2:6">
      <c r="B250" s="211"/>
      <c r="C250" s="211"/>
      <c r="D250" s="211"/>
      <c r="E250" s="211"/>
      <c r="F250" s="211"/>
    </row>
    <row r="251" spans="2:6">
      <c r="B251" s="211"/>
      <c r="C251" s="211"/>
      <c r="D251" s="211"/>
      <c r="E251" s="211"/>
      <c r="F251" s="211"/>
    </row>
    <row r="252" spans="2:6">
      <c r="B252" s="211"/>
      <c r="C252" s="211"/>
      <c r="D252" s="211"/>
      <c r="E252" s="211"/>
      <c r="F252" s="211"/>
    </row>
    <row r="253" spans="2:6">
      <c r="B253" s="211"/>
      <c r="C253" s="211"/>
      <c r="D253" s="211"/>
      <c r="E253" s="211"/>
      <c r="F253" s="211"/>
    </row>
    <row r="254" spans="2:6">
      <c r="B254" s="211"/>
      <c r="C254" s="211"/>
      <c r="D254" s="211"/>
      <c r="E254" s="211"/>
      <c r="F254" s="211"/>
    </row>
    <row r="255" spans="2:6">
      <c r="B255" s="211"/>
      <c r="C255" s="211"/>
      <c r="D255" s="211"/>
      <c r="E255" s="211"/>
      <c r="F255" s="211"/>
    </row>
    <row r="256" spans="2:6">
      <c r="B256" s="211"/>
      <c r="C256" s="211"/>
      <c r="D256" s="211"/>
      <c r="E256" s="211"/>
      <c r="F256" s="211"/>
    </row>
    <row r="257" spans="2:6">
      <c r="B257" s="211"/>
      <c r="C257" s="211"/>
      <c r="D257" s="211"/>
      <c r="E257" s="211"/>
      <c r="F257" s="211"/>
    </row>
    <row r="258" spans="2:6">
      <c r="B258" s="211"/>
      <c r="C258" s="211"/>
      <c r="D258" s="211"/>
      <c r="E258" s="211"/>
      <c r="F258" s="211"/>
    </row>
    <row r="259" spans="2:6">
      <c r="B259" s="211"/>
      <c r="C259" s="211"/>
      <c r="D259" s="211"/>
      <c r="E259" s="211"/>
      <c r="F259" s="211"/>
    </row>
    <row r="260" spans="2:6">
      <c r="B260" s="211"/>
      <c r="C260" s="211"/>
      <c r="D260" s="211"/>
      <c r="E260" s="211"/>
      <c r="F260" s="211"/>
    </row>
    <row r="261" spans="2:6">
      <c r="B261" s="211"/>
      <c r="C261" s="211"/>
      <c r="D261" s="211"/>
      <c r="E261" s="211"/>
      <c r="F261" s="211"/>
    </row>
    <row r="262" spans="2:6">
      <c r="B262" s="211"/>
      <c r="C262" s="211"/>
      <c r="D262" s="211"/>
      <c r="E262" s="211"/>
      <c r="F262" s="211"/>
    </row>
    <row r="263" spans="2:6">
      <c r="B263" s="211"/>
      <c r="C263" s="211"/>
      <c r="D263" s="211"/>
      <c r="E263" s="211"/>
      <c r="F263" s="211"/>
    </row>
    <row r="264" spans="2:6">
      <c r="B264" s="211"/>
      <c r="C264" s="211"/>
      <c r="D264" s="211"/>
      <c r="E264" s="211"/>
      <c r="F264" s="211"/>
    </row>
    <row r="265" spans="2:6">
      <c r="B265" s="211"/>
      <c r="C265" s="211"/>
      <c r="D265" s="211"/>
      <c r="E265" s="211"/>
      <c r="F265" s="211"/>
    </row>
    <row r="266" spans="2:6">
      <c r="B266" s="211"/>
      <c r="C266" s="211"/>
      <c r="D266" s="211"/>
      <c r="E266" s="211"/>
      <c r="F266" s="211"/>
    </row>
    <row r="267" spans="2:6">
      <c r="B267" s="211"/>
      <c r="C267" s="211"/>
      <c r="D267" s="211"/>
      <c r="E267" s="211"/>
      <c r="F267" s="211"/>
    </row>
    <row r="268" spans="2:6">
      <c r="B268" s="211"/>
      <c r="C268" s="211"/>
      <c r="D268" s="211"/>
      <c r="E268" s="211"/>
      <c r="F268" s="211"/>
    </row>
    <row r="269" spans="2:6">
      <c r="B269" s="211"/>
      <c r="C269" s="211"/>
      <c r="D269" s="211"/>
      <c r="E269" s="211"/>
      <c r="F269" s="211"/>
    </row>
    <row r="270" spans="2:6">
      <c r="B270" s="211"/>
      <c r="C270" s="211"/>
      <c r="D270" s="211"/>
      <c r="E270" s="211"/>
      <c r="F270" s="211"/>
    </row>
    <row r="271" spans="2:6">
      <c r="B271" s="211"/>
      <c r="C271" s="211"/>
      <c r="D271" s="211"/>
      <c r="E271" s="211"/>
      <c r="F271" s="211"/>
    </row>
    <row r="272" spans="2:6">
      <c r="B272" s="211"/>
      <c r="C272" s="211"/>
      <c r="D272" s="211"/>
      <c r="E272" s="211"/>
      <c r="F272" s="211"/>
    </row>
    <row r="273" spans="2:6">
      <c r="B273" s="211"/>
      <c r="C273" s="211"/>
      <c r="D273" s="211"/>
      <c r="E273" s="211"/>
      <c r="F273" s="211"/>
    </row>
    <row r="274" spans="2:6">
      <c r="B274" s="211"/>
      <c r="C274" s="211"/>
      <c r="D274" s="211"/>
      <c r="E274" s="211"/>
      <c r="F274" s="211"/>
    </row>
    <row r="275" spans="2:6">
      <c r="B275" s="211"/>
      <c r="C275" s="211"/>
      <c r="D275" s="211"/>
      <c r="E275" s="211"/>
      <c r="F275" s="211"/>
    </row>
    <row r="276" spans="2:6">
      <c r="B276" s="211"/>
      <c r="C276" s="211"/>
      <c r="D276" s="211"/>
      <c r="E276" s="211"/>
      <c r="F276" s="211"/>
    </row>
    <row r="277" spans="2:6">
      <c r="B277" s="211"/>
      <c r="C277" s="211"/>
      <c r="D277" s="211"/>
      <c r="E277" s="211"/>
      <c r="F277" s="211"/>
    </row>
    <row r="278" spans="2:6">
      <c r="B278" s="211"/>
      <c r="C278" s="211"/>
      <c r="D278" s="211"/>
      <c r="E278" s="211"/>
      <c r="F278" s="211"/>
    </row>
    <row r="279" spans="2:6">
      <c r="B279" s="211"/>
      <c r="C279" s="211"/>
      <c r="D279" s="211"/>
      <c r="E279" s="211"/>
      <c r="F279" s="211"/>
    </row>
    <row r="280" spans="2:6">
      <c r="B280" s="211"/>
      <c r="C280" s="211"/>
      <c r="D280" s="211"/>
      <c r="E280" s="211"/>
      <c r="F280" s="211"/>
    </row>
    <row r="281" spans="2:6">
      <c r="B281" s="211"/>
      <c r="C281" s="211"/>
      <c r="D281" s="211"/>
      <c r="E281" s="211"/>
      <c r="F281" s="211"/>
    </row>
    <row r="282" spans="2:6">
      <c r="B282" s="211"/>
      <c r="C282" s="211"/>
      <c r="D282" s="211"/>
      <c r="E282" s="211"/>
      <c r="F282" s="211"/>
    </row>
    <row r="283" spans="2:6">
      <c r="B283" s="211"/>
      <c r="C283" s="211"/>
      <c r="D283" s="211"/>
      <c r="E283" s="211"/>
      <c r="F283" s="211"/>
    </row>
    <row r="284" spans="2:6">
      <c r="B284" s="211"/>
      <c r="C284" s="211"/>
      <c r="D284" s="211"/>
      <c r="E284" s="211"/>
      <c r="F284" s="211"/>
    </row>
    <row r="285" spans="2:6">
      <c r="B285" s="211"/>
      <c r="C285" s="211"/>
      <c r="D285" s="211"/>
      <c r="E285" s="211"/>
      <c r="F285" s="211"/>
    </row>
    <row r="286" spans="2:6">
      <c r="B286" s="211"/>
      <c r="C286" s="211"/>
      <c r="D286" s="211"/>
      <c r="E286" s="211"/>
      <c r="F286" s="211"/>
    </row>
    <row r="287" spans="2:6">
      <c r="B287" s="211"/>
      <c r="C287" s="211"/>
      <c r="D287" s="211"/>
      <c r="E287" s="211"/>
      <c r="F287" s="211"/>
    </row>
    <row r="288" spans="2:6">
      <c r="B288" s="211"/>
      <c r="C288" s="211"/>
      <c r="D288" s="211"/>
      <c r="E288" s="211"/>
      <c r="F288" s="211"/>
    </row>
    <row r="289" spans="2:6">
      <c r="B289" s="211"/>
      <c r="C289" s="211"/>
      <c r="D289" s="211"/>
      <c r="E289" s="211"/>
      <c r="F289" s="211"/>
    </row>
    <row r="290" spans="2:6">
      <c r="B290" s="211"/>
      <c r="C290" s="211"/>
      <c r="D290" s="211"/>
      <c r="E290" s="211"/>
      <c r="F290" s="211"/>
    </row>
    <row r="291" spans="2:6">
      <c r="B291" s="211"/>
      <c r="C291" s="211"/>
      <c r="D291" s="211"/>
      <c r="E291" s="211"/>
      <c r="F291" s="211"/>
    </row>
    <row r="292" spans="2:6">
      <c r="B292" s="211"/>
      <c r="C292" s="211"/>
      <c r="D292" s="211"/>
      <c r="E292" s="211"/>
      <c r="F292" s="211"/>
    </row>
    <row r="293" spans="2:6">
      <c r="B293" s="211"/>
      <c r="C293" s="211"/>
      <c r="D293" s="211"/>
      <c r="E293" s="211"/>
      <c r="F293" s="211"/>
    </row>
    <row r="294" spans="2:6">
      <c r="B294" s="211"/>
      <c r="C294" s="211"/>
      <c r="D294" s="211"/>
      <c r="E294" s="211"/>
      <c r="F294" s="211"/>
    </row>
    <row r="295" spans="2:6">
      <c r="B295" s="211"/>
      <c r="C295" s="211"/>
      <c r="D295" s="211"/>
      <c r="E295" s="211"/>
      <c r="F295" s="211"/>
    </row>
    <row r="296" spans="2:6">
      <c r="B296" s="211"/>
      <c r="C296" s="211"/>
      <c r="D296" s="211"/>
      <c r="E296" s="211"/>
      <c r="F296" s="211"/>
    </row>
    <row r="297" spans="2:6">
      <c r="B297" s="211"/>
      <c r="C297" s="211"/>
      <c r="D297" s="211"/>
      <c r="E297" s="211"/>
      <c r="F297" s="211"/>
    </row>
    <row r="298" spans="2:6">
      <c r="B298" s="211"/>
      <c r="C298" s="211"/>
      <c r="D298" s="211"/>
      <c r="E298" s="211"/>
      <c r="F298" s="211"/>
    </row>
    <row r="299" spans="2:6">
      <c r="B299" s="211"/>
      <c r="C299" s="211"/>
      <c r="D299" s="211"/>
      <c r="E299" s="211"/>
      <c r="F299" s="211"/>
    </row>
    <row r="300" spans="2:6">
      <c r="B300" s="211"/>
      <c r="C300" s="211"/>
      <c r="D300" s="211"/>
      <c r="E300" s="211"/>
      <c r="F300" s="211"/>
    </row>
    <row r="301" spans="2:6">
      <c r="B301" s="211"/>
      <c r="C301" s="211"/>
      <c r="D301" s="211"/>
      <c r="E301" s="211"/>
      <c r="F301" s="211"/>
    </row>
    <row r="302" spans="2:6">
      <c r="B302" s="211"/>
      <c r="C302" s="211"/>
      <c r="D302" s="211"/>
      <c r="E302" s="211"/>
      <c r="F302" s="211"/>
    </row>
    <row r="303" spans="2:6">
      <c r="B303" s="211"/>
      <c r="C303" s="211"/>
      <c r="D303" s="211"/>
      <c r="E303" s="211"/>
      <c r="F303" s="211"/>
    </row>
    <row r="304" spans="2:6">
      <c r="B304" s="211"/>
      <c r="C304" s="211"/>
      <c r="D304" s="211"/>
      <c r="E304" s="211"/>
      <c r="F304" s="211"/>
    </row>
    <row r="305" spans="2:6">
      <c r="B305" s="211"/>
      <c r="C305" s="211"/>
      <c r="D305" s="211"/>
      <c r="E305" s="211"/>
      <c r="F305" s="211"/>
    </row>
    <row r="306" spans="2:6">
      <c r="B306" s="211"/>
      <c r="C306" s="211"/>
      <c r="D306" s="211"/>
      <c r="E306" s="211"/>
      <c r="F306" s="211"/>
    </row>
    <row r="307" spans="2:6">
      <c r="B307" s="211"/>
      <c r="C307" s="211"/>
      <c r="D307" s="211"/>
      <c r="E307" s="211"/>
      <c r="F307" s="211"/>
    </row>
    <row r="308" spans="2:6">
      <c r="B308" s="211"/>
      <c r="C308" s="211"/>
      <c r="D308" s="211"/>
      <c r="E308" s="211"/>
      <c r="F308" s="211"/>
    </row>
    <row r="309" spans="2:6">
      <c r="B309" s="211"/>
      <c r="C309" s="211"/>
      <c r="D309" s="211"/>
      <c r="E309" s="211"/>
      <c r="F309" s="211"/>
    </row>
    <row r="310" spans="2:6">
      <c r="B310" s="211"/>
      <c r="C310" s="211"/>
      <c r="D310" s="211"/>
      <c r="E310" s="211"/>
      <c r="F310" s="211"/>
    </row>
    <row r="311" spans="2:6">
      <c r="B311" s="211"/>
      <c r="C311" s="211"/>
      <c r="D311" s="211"/>
      <c r="E311" s="211"/>
      <c r="F311" s="211"/>
    </row>
    <row r="312" spans="2:6">
      <c r="B312" s="211"/>
      <c r="C312" s="211"/>
      <c r="D312" s="211"/>
      <c r="E312" s="211"/>
      <c r="F312" s="211"/>
    </row>
    <row r="313" spans="2:6">
      <c r="B313" s="211"/>
      <c r="C313" s="211"/>
      <c r="D313" s="211"/>
      <c r="E313" s="211"/>
      <c r="F313" s="211"/>
    </row>
    <row r="314" spans="2:6">
      <c r="B314" s="211"/>
      <c r="C314" s="211"/>
      <c r="D314" s="211"/>
      <c r="E314" s="211"/>
      <c r="F314" s="211"/>
    </row>
    <row r="315" spans="2:6">
      <c r="B315" s="211"/>
      <c r="C315" s="211"/>
      <c r="D315" s="211"/>
      <c r="E315" s="211"/>
      <c r="F315" s="211"/>
    </row>
    <row r="316" spans="2:6">
      <c r="B316" s="211"/>
      <c r="C316" s="211"/>
      <c r="D316" s="211"/>
      <c r="E316" s="211"/>
      <c r="F316" s="211"/>
    </row>
    <row r="317" spans="2:6">
      <c r="B317" s="211"/>
      <c r="C317" s="211"/>
      <c r="D317" s="211"/>
      <c r="E317" s="211"/>
      <c r="F317" s="211"/>
    </row>
    <row r="318" spans="2:6">
      <c r="B318" s="211"/>
      <c r="C318" s="211"/>
      <c r="D318" s="211"/>
      <c r="E318" s="211"/>
      <c r="F318" s="211"/>
    </row>
    <row r="319" spans="2:6">
      <c r="B319" s="211"/>
      <c r="C319" s="211"/>
      <c r="D319" s="211"/>
      <c r="E319" s="211"/>
      <c r="F319" s="211"/>
    </row>
    <row r="320" spans="2:6">
      <c r="B320" s="211"/>
      <c r="C320" s="211"/>
      <c r="D320" s="211"/>
      <c r="E320" s="211"/>
      <c r="F320" s="211"/>
    </row>
    <row r="321" spans="2:6">
      <c r="B321" s="211"/>
      <c r="C321" s="211"/>
      <c r="D321" s="211"/>
      <c r="E321" s="211"/>
      <c r="F321" s="211"/>
    </row>
    <row r="322" spans="2:6">
      <c r="B322" s="211"/>
      <c r="C322" s="211"/>
      <c r="D322" s="211"/>
      <c r="E322" s="211"/>
      <c r="F322" s="211"/>
    </row>
    <row r="323" spans="2:6">
      <c r="B323" s="211"/>
      <c r="C323" s="211"/>
      <c r="D323" s="211"/>
      <c r="E323" s="211"/>
      <c r="F323" s="211"/>
    </row>
    <row r="324" spans="2:6">
      <c r="B324" s="211"/>
      <c r="C324" s="211"/>
      <c r="D324" s="211"/>
      <c r="E324" s="211"/>
      <c r="F324" s="211"/>
    </row>
    <row r="325" spans="2:6">
      <c r="B325" s="211"/>
      <c r="C325" s="211"/>
      <c r="D325" s="211"/>
      <c r="E325" s="211"/>
      <c r="F325" s="211"/>
    </row>
    <row r="326" spans="2:6">
      <c r="B326" s="211"/>
      <c r="C326" s="211"/>
      <c r="D326" s="211"/>
      <c r="E326" s="211"/>
      <c r="F326" s="211"/>
    </row>
    <row r="327" spans="2:6">
      <c r="B327" s="211"/>
      <c r="C327" s="211"/>
      <c r="D327" s="211"/>
      <c r="E327" s="211"/>
      <c r="F327" s="211"/>
    </row>
    <row r="328" spans="2:6">
      <c r="B328" s="211"/>
      <c r="C328" s="211"/>
      <c r="D328" s="211"/>
      <c r="E328" s="211"/>
      <c r="F328" s="211"/>
    </row>
    <row r="329" spans="2:6">
      <c r="B329" s="211"/>
      <c r="C329" s="211"/>
      <c r="D329" s="211"/>
      <c r="E329" s="211"/>
      <c r="F329" s="211"/>
    </row>
    <row r="330" spans="2:6">
      <c r="B330" s="211"/>
      <c r="C330" s="211"/>
      <c r="D330" s="211"/>
      <c r="E330" s="211"/>
      <c r="F330" s="211"/>
    </row>
    <row r="331" spans="2:6">
      <c r="B331" s="211"/>
      <c r="C331" s="211"/>
      <c r="D331" s="211"/>
      <c r="E331" s="211"/>
      <c r="F331" s="211"/>
    </row>
    <row r="332" spans="2:6">
      <c r="B332" s="211"/>
      <c r="C332" s="211"/>
      <c r="D332" s="211"/>
      <c r="E332" s="211"/>
      <c r="F332" s="211"/>
    </row>
    <row r="333" spans="2:6">
      <c r="B333" s="211"/>
      <c r="C333" s="211"/>
      <c r="D333" s="211"/>
      <c r="E333" s="211"/>
      <c r="F333" s="211"/>
    </row>
    <row r="334" spans="2:6">
      <c r="B334" s="211"/>
      <c r="C334" s="211"/>
      <c r="D334" s="211"/>
      <c r="E334" s="211"/>
      <c r="F334" s="211"/>
    </row>
    <row r="335" spans="2:6">
      <c r="B335" s="211"/>
      <c r="C335" s="211"/>
      <c r="D335" s="211"/>
      <c r="E335" s="211"/>
      <c r="F335" s="211"/>
    </row>
    <row r="336" spans="2:6">
      <c r="B336" s="211"/>
      <c r="C336" s="211"/>
      <c r="D336" s="211"/>
      <c r="E336" s="211"/>
      <c r="F336" s="211"/>
    </row>
    <row r="337" spans="2:6">
      <c r="B337" s="211"/>
      <c r="C337" s="211"/>
      <c r="D337" s="211"/>
      <c r="E337" s="211"/>
      <c r="F337" s="211"/>
    </row>
    <row r="338" spans="2:6">
      <c r="B338" s="211"/>
      <c r="C338" s="211"/>
      <c r="D338" s="211"/>
      <c r="E338" s="211"/>
      <c r="F338" s="211"/>
    </row>
    <row r="339" spans="2:6">
      <c r="B339" s="211"/>
      <c r="C339" s="211"/>
      <c r="D339" s="211"/>
      <c r="E339" s="211"/>
      <c r="F339" s="211"/>
    </row>
    <row r="340" spans="2:6">
      <c r="B340" s="211"/>
      <c r="C340" s="211"/>
      <c r="D340" s="211"/>
      <c r="E340" s="211"/>
      <c r="F340" s="211"/>
    </row>
    <row r="341" spans="2:6">
      <c r="B341" s="211"/>
      <c r="C341" s="211"/>
      <c r="D341" s="211"/>
      <c r="E341" s="211"/>
      <c r="F341" s="211"/>
    </row>
    <row r="342" spans="2:6">
      <c r="B342" s="211"/>
      <c r="C342" s="211"/>
      <c r="D342" s="211"/>
      <c r="E342" s="211"/>
      <c r="F342" s="211"/>
    </row>
    <row r="343" spans="2:6">
      <c r="B343" s="211"/>
      <c r="C343" s="211"/>
      <c r="D343" s="211"/>
      <c r="E343" s="211"/>
      <c r="F343" s="211"/>
    </row>
    <row r="344" spans="2:6">
      <c r="B344" s="211"/>
      <c r="C344" s="211"/>
      <c r="D344" s="211"/>
      <c r="E344" s="211"/>
      <c r="F344" s="211"/>
    </row>
    <row r="345" spans="2:6">
      <c r="B345" s="211"/>
      <c r="C345" s="211"/>
      <c r="D345" s="211"/>
      <c r="E345" s="211"/>
      <c r="F345" s="211"/>
    </row>
    <row r="346" spans="2:6">
      <c r="B346" s="211"/>
      <c r="C346" s="211"/>
      <c r="D346" s="211"/>
      <c r="E346" s="211"/>
      <c r="F346" s="211"/>
    </row>
    <row r="347" spans="2:6">
      <c r="B347" s="211"/>
      <c r="C347" s="211"/>
      <c r="D347" s="211"/>
      <c r="E347" s="211"/>
      <c r="F347" s="211"/>
    </row>
    <row r="348" spans="2:6">
      <c r="B348" s="211"/>
      <c r="C348" s="211"/>
      <c r="D348" s="211"/>
      <c r="E348" s="211"/>
      <c r="F348" s="211"/>
    </row>
    <row r="349" spans="2:6">
      <c r="B349" s="211"/>
      <c r="C349" s="211"/>
      <c r="D349" s="211"/>
      <c r="E349" s="211"/>
      <c r="F349" s="211"/>
    </row>
    <row r="350" spans="2:6">
      <c r="B350" s="211"/>
      <c r="C350" s="211"/>
      <c r="D350" s="211"/>
      <c r="E350" s="211"/>
      <c r="F350" s="211"/>
    </row>
    <row r="351" spans="2:6">
      <c r="B351" s="211"/>
      <c r="C351" s="211"/>
      <c r="D351" s="211"/>
      <c r="E351" s="211"/>
      <c r="F351" s="211"/>
    </row>
    <row r="352" spans="2:6">
      <c r="B352" s="211"/>
      <c r="C352" s="211"/>
      <c r="D352" s="211"/>
      <c r="E352" s="211"/>
      <c r="F352" s="211"/>
    </row>
    <row r="353" spans="2:6">
      <c r="B353" s="211"/>
      <c r="C353" s="211"/>
      <c r="D353" s="211"/>
      <c r="E353" s="211"/>
      <c r="F353" s="211"/>
    </row>
    <row r="354" spans="2:6">
      <c r="B354" s="211"/>
      <c r="C354" s="211"/>
      <c r="D354" s="211"/>
      <c r="E354" s="211"/>
      <c r="F354" s="211"/>
    </row>
    <row r="355" spans="2:6">
      <c r="B355" s="211"/>
      <c r="C355" s="211"/>
      <c r="D355" s="211"/>
      <c r="E355" s="211"/>
      <c r="F355" s="211"/>
    </row>
    <row r="356" spans="2:6">
      <c r="B356" s="211"/>
      <c r="C356" s="211"/>
      <c r="D356" s="211"/>
      <c r="E356" s="211"/>
      <c r="F356" s="211"/>
    </row>
    <row r="357" spans="2:6">
      <c r="B357" s="211"/>
      <c r="C357" s="211"/>
      <c r="D357" s="211"/>
      <c r="E357" s="211"/>
      <c r="F357" s="211"/>
    </row>
    <row r="358" spans="2:6">
      <c r="B358" s="211"/>
      <c r="C358" s="211"/>
      <c r="D358" s="211"/>
      <c r="E358" s="211"/>
      <c r="F358" s="211"/>
    </row>
    <row r="359" spans="2:6">
      <c r="B359" s="211"/>
      <c r="C359" s="211"/>
      <c r="D359" s="211"/>
      <c r="E359" s="211"/>
      <c r="F359" s="211"/>
    </row>
    <row r="360" spans="2:6">
      <c r="B360" s="211"/>
      <c r="C360" s="211"/>
      <c r="D360" s="211"/>
      <c r="E360" s="211"/>
      <c r="F360" s="211"/>
    </row>
    <row r="361" spans="2:6">
      <c r="B361" s="211"/>
      <c r="C361" s="211"/>
      <c r="D361" s="211"/>
      <c r="E361" s="211"/>
      <c r="F361" s="211"/>
    </row>
    <row r="362" spans="2:6">
      <c r="B362" s="211"/>
      <c r="C362" s="211"/>
      <c r="D362" s="211"/>
      <c r="E362" s="211"/>
      <c r="F362" s="211"/>
    </row>
    <row r="363" spans="2:6">
      <c r="B363" s="211"/>
      <c r="C363" s="211"/>
      <c r="D363" s="211"/>
      <c r="E363" s="211"/>
      <c r="F363" s="211"/>
    </row>
    <row r="364" spans="2:6">
      <c r="B364" s="211"/>
      <c r="C364" s="211"/>
      <c r="D364" s="211"/>
      <c r="E364" s="211"/>
      <c r="F364" s="211"/>
    </row>
    <row r="365" spans="2:6">
      <c r="B365" s="211"/>
      <c r="C365" s="211"/>
      <c r="D365" s="211"/>
      <c r="E365" s="211"/>
      <c r="F365" s="211"/>
    </row>
    <row r="366" spans="2:6">
      <c r="B366" s="211"/>
      <c r="C366" s="211"/>
      <c r="D366" s="211"/>
      <c r="E366" s="211"/>
      <c r="F366" s="211"/>
    </row>
    <row r="367" spans="2:6">
      <c r="B367" s="211"/>
      <c r="C367" s="211"/>
      <c r="D367" s="211"/>
      <c r="E367" s="211"/>
      <c r="F367" s="211"/>
    </row>
    <row r="368" spans="2:6">
      <c r="B368" s="211"/>
      <c r="C368" s="211"/>
      <c r="D368" s="211"/>
      <c r="E368" s="211"/>
      <c r="F368" s="211"/>
    </row>
    <row r="369" spans="2:6">
      <c r="B369" s="211"/>
      <c r="C369" s="211"/>
      <c r="D369" s="211"/>
      <c r="E369" s="211"/>
      <c r="F369" s="211"/>
    </row>
    <row r="370" spans="2:6">
      <c r="B370" s="211"/>
      <c r="C370" s="211"/>
      <c r="D370" s="211"/>
      <c r="E370" s="211"/>
      <c r="F370" s="211"/>
    </row>
    <row r="371" spans="2:6">
      <c r="B371" s="211"/>
      <c r="C371" s="211"/>
      <c r="D371" s="211"/>
      <c r="E371" s="211"/>
      <c r="F371" s="211"/>
    </row>
    <row r="372" spans="2:6">
      <c r="B372" s="211"/>
      <c r="C372" s="211"/>
      <c r="D372" s="211"/>
      <c r="E372" s="211"/>
      <c r="F372" s="211"/>
    </row>
    <row r="373" spans="2:6">
      <c r="B373" s="211"/>
      <c r="C373" s="211"/>
      <c r="D373" s="211"/>
      <c r="E373" s="211"/>
      <c r="F373" s="211"/>
    </row>
    <row r="374" spans="2:6">
      <c r="B374" s="211"/>
      <c r="C374" s="211"/>
      <c r="D374" s="211"/>
      <c r="E374" s="211"/>
      <c r="F374" s="211"/>
    </row>
    <row r="375" spans="2:6">
      <c r="B375" s="211"/>
      <c r="C375" s="211"/>
      <c r="D375" s="211"/>
      <c r="E375" s="211"/>
      <c r="F375" s="211"/>
    </row>
    <row r="376" spans="2:6">
      <c r="B376" s="211"/>
      <c r="C376" s="211"/>
      <c r="D376" s="211"/>
      <c r="E376" s="211"/>
      <c r="F376" s="211"/>
    </row>
    <row r="377" spans="2:6">
      <c r="B377" s="211"/>
      <c r="C377" s="211"/>
      <c r="D377" s="211"/>
      <c r="E377" s="211"/>
      <c r="F377" s="211"/>
    </row>
    <row r="378" spans="2:6">
      <c r="B378" s="211"/>
      <c r="C378" s="211"/>
      <c r="D378" s="211"/>
      <c r="E378" s="211"/>
      <c r="F378" s="211"/>
    </row>
    <row r="379" spans="2:6">
      <c r="B379" s="211"/>
      <c r="C379" s="211"/>
      <c r="D379" s="211"/>
      <c r="E379" s="211"/>
      <c r="F379" s="211"/>
    </row>
    <row r="380" spans="2:6">
      <c r="B380" s="211"/>
      <c r="C380" s="211"/>
      <c r="D380" s="211"/>
      <c r="E380" s="211"/>
      <c r="F380" s="211"/>
    </row>
    <row r="381" spans="2:6">
      <c r="B381" s="211"/>
      <c r="C381" s="211"/>
      <c r="D381" s="211"/>
      <c r="E381" s="211"/>
      <c r="F381" s="211"/>
    </row>
    <row r="382" spans="2:6">
      <c r="B382" s="211"/>
      <c r="C382" s="211"/>
      <c r="D382" s="211"/>
      <c r="E382" s="211"/>
      <c r="F382" s="211"/>
    </row>
    <row r="383" spans="2:6">
      <c r="B383" s="211"/>
      <c r="C383" s="211"/>
      <c r="D383" s="211"/>
      <c r="E383" s="211"/>
      <c r="F383" s="211"/>
    </row>
    <row r="384" spans="2:6">
      <c r="B384" s="211"/>
      <c r="C384" s="211"/>
      <c r="D384" s="211"/>
      <c r="E384" s="211"/>
      <c r="F384" s="211"/>
    </row>
    <row r="385" spans="2:6">
      <c r="B385" s="211"/>
      <c r="C385" s="211"/>
      <c r="D385" s="211"/>
      <c r="E385" s="211"/>
      <c r="F385" s="211"/>
    </row>
    <row r="386" spans="2:6">
      <c r="B386" s="211"/>
      <c r="C386" s="211"/>
      <c r="D386" s="211"/>
      <c r="E386" s="211"/>
      <c r="F386" s="211"/>
    </row>
    <row r="387" spans="2:6">
      <c r="B387" s="211"/>
      <c r="C387" s="211"/>
      <c r="D387" s="211"/>
      <c r="E387" s="211"/>
      <c r="F387" s="211"/>
    </row>
    <row r="388" spans="2:6">
      <c r="B388" s="211"/>
      <c r="C388" s="211"/>
      <c r="D388" s="211"/>
      <c r="E388" s="211"/>
      <c r="F388" s="211"/>
    </row>
    <row r="389" spans="2:6">
      <c r="B389" s="211"/>
      <c r="C389" s="211"/>
      <c r="D389" s="211"/>
      <c r="E389" s="211"/>
      <c r="F389" s="211"/>
    </row>
    <row r="390" spans="2:6">
      <c r="B390" s="211"/>
      <c r="C390" s="211"/>
      <c r="D390" s="211"/>
      <c r="E390" s="211"/>
      <c r="F390" s="211"/>
    </row>
    <row r="391" spans="2:6">
      <c r="B391" s="211"/>
      <c r="C391" s="211"/>
      <c r="D391" s="211"/>
      <c r="E391" s="211"/>
      <c r="F391" s="211"/>
    </row>
    <row r="392" spans="2:6">
      <c r="B392" s="211"/>
      <c r="C392" s="211"/>
      <c r="D392" s="211"/>
      <c r="E392" s="211"/>
      <c r="F392" s="211"/>
    </row>
    <row r="393" spans="2:6">
      <c r="B393" s="211"/>
      <c r="C393" s="211"/>
      <c r="D393" s="211"/>
      <c r="E393" s="211"/>
      <c r="F393" s="211"/>
    </row>
    <row r="394" spans="2:6">
      <c r="B394" s="211"/>
      <c r="C394" s="211"/>
      <c r="D394" s="211"/>
      <c r="E394" s="211"/>
      <c r="F394" s="211"/>
    </row>
    <row r="395" spans="2:6">
      <c r="B395" s="211"/>
      <c r="C395" s="211"/>
      <c r="D395" s="211"/>
      <c r="E395" s="211"/>
      <c r="F395" s="211"/>
    </row>
    <row r="396" spans="2:6">
      <c r="B396" s="211"/>
      <c r="C396" s="211"/>
      <c r="D396" s="211"/>
      <c r="E396" s="211"/>
      <c r="F396" s="211"/>
    </row>
    <row r="397" spans="2:6">
      <c r="B397" s="211"/>
      <c r="C397" s="211"/>
      <c r="D397" s="211"/>
      <c r="E397" s="211"/>
      <c r="F397" s="211"/>
    </row>
    <row r="398" spans="2:6">
      <c r="B398" s="211"/>
      <c r="C398" s="211"/>
      <c r="D398" s="211"/>
      <c r="E398" s="211"/>
      <c r="F398" s="211"/>
    </row>
    <row r="399" spans="2:6">
      <c r="B399" s="211"/>
      <c r="C399" s="211"/>
      <c r="D399" s="211"/>
      <c r="E399" s="211"/>
      <c r="F399" s="211"/>
    </row>
    <row r="400" spans="2:6">
      <c r="B400" s="211"/>
      <c r="C400" s="211"/>
      <c r="D400" s="211"/>
      <c r="E400" s="211"/>
      <c r="F400" s="211"/>
    </row>
    <row r="401" spans="2:6">
      <c r="B401" s="211"/>
      <c r="C401" s="211"/>
      <c r="D401" s="211"/>
      <c r="E401" s="211"/>
      <c r="F401" s="211"/>
    </row>
    <row r="402" spans="2:6">
      <c r="B402" s="211"/>
      <c r="C402" s="211"/>
      <c r="D402" s="211"/>
      <c r="E402" s="211"/>
      <c r="F402" s="211"/>
    </row>
    <row r="403" spans="2:6">
      <c r="B403" s="211"/>
      <c r="C403" s="211"/>
      <c r="D403" s="211"/>
      <c r="E403" s="211"/>
      <c r="F403" s="211"/>
    </row>
    <row r="404" spans="2:6">
      <c r="B404" s="211"/>
      <c r="C404" s="211"/>
      <c r="D404" s="211"/>
      <c r="E404" s="211"/>
      <c r="F404" s="211"/>
    </row>
    <row r="405" spans="2:6">
      <c r="B405" s="211"/>
      <c r="C405" s="211"/>
      <c r="D405" s="211"/>
      <c r="E405" s="211"/>
      <c r="F405" s="211"/>
    </row>
    <row r="406" spans="2:6">
      <c r="B406" s="211"/>
      <c r="C406" s="211"/>
      <c r="D406" s="211"/>
      <c r="E406" s="211"/>
      <c r="F406" s="211"/>
    </row>
    <row r="407" spans="2:6">
      <c r="B407" s="211"/>
      <c r="C407" s="211"/>
      <c r="D407" s="211"/>
      <c r="E407" s="211"/>
      <c r="F407" s="211"/>
    </row>
    <row r="408" spans="2:6">
      <c r="B408" s="211"/>
      <c r="C408" s="211"/>
      <c r="D408" s="211"/>
      <c r="E408" s="211"/>
      <c r="F408" s="211"/>
    </row>
    <row r="409" spans="2:6">
      <c r="B409" s="211"/>
      <c r="C409" s="211"/>
      <c r="D409" s="211"/>
      <c r="E409" s="211"/>
      <c r="F409" s="211"/>
    </row>
    <row r="410" spans="2:6">
      <c r="B410" s="211"/>
      <c r="C410" s="211"/>
      <c r="D410" s="211"/>
      <c r="E410" s="211"/>
      <c r="F410" s="211"/>
    </row>
    <row r="411" spans="2:6">
      <c r="B411" s="211"/>
      <c r="C411" s="211"/>
      <c r="D411" s="211"/>
      <c r="E411" s="211"/>
      <c r="F411" s="211"/>
    </row>
    <row r="412" spans="2:6">
      <c r="B412" s="211"/>
      <c r="C412" s="211"/>
      <c r="D412" s="211"/>
      <c r="E412" s="211"/>
      <c r="F412" s="211"/>
    </row>
    <row r="413" spans="2:6">
      <c r="B413" s="211"/>
      <c r="C413" s="211"/>
      <c r="D413" s="211"/>
      <c r="E413" s="211"/>
      <c r="F413" s="211"/>
    </row>
    <row r="414" spans="2:6">
      <c r="B414" s="211"/>
      <c r="C414" s="211"/>
      <c r="D414" s="211"/>
      <c r="E414" s="211"/>
      <c r="F414" s="211"/>
    </row>
    <row r="415" spans="2:6">
      <c r="B415" s="211"/>
      <c r="C415" s="211"/>
      <c r="D415" s="211"/>
      <c r="E415" s="211"/>
      <c r="F415" s="211"/>
    </row>
    <row r="416" spans="2:6">
      <c r="B416" s="211"/>
      <c r="C416" s="211"/>
      <c r="D416" s="211"/>
      <c r="E416" s="211"/>
      <c r="F416" s="211"/>
    </row>
    <row r="417" spans="2:6">
      <c r="B417" s="211"/>
      <c r="C417" s="211"/>
      <c r="D417" s="211"/>
      <c r="E417" s="211"/>
      <c r="F417" s="211"/>
    </row>
    <row r="418" spans="2:6">
      <c r="B418" s="211"/>
      <c r="C418" s="211"/>
      <c r="D418" s="211"/>
      <c r="E418" s="211"/>
      <c r="F418" s="211"/>
    </row>
    <row r="419" spans="2:6">
      <c r="B419" s="211"/>
      <c r="C419" s="211"/>
      <c r="D419" s="211"/>
      <c r="E419" s="211"/>
      <c r="F419" s="211"/>
    </row>
    <row r="420" spans="2:6">
      <c r="B420" s="211"/>
      <c r="C420" s="211"/>
      <c r="D420" s="211"/>
      <c r="E420" s="211"/>
      <c r="F420" s="211"/>
    </row>
    <row r="421" spans="2:6">
      <c r="B421" s="211"/>
      <c r="C421" s="211"/>
      <c r="D421" s="211"/>
      <c r="E421" s="211"/>
      <c r="F421" s="211"/>
    </row>
    <row r="422" spans="2:6">
      <c r="B422" s="211"/>
      <c r="C422" s="211"/>
      <c r="D422" s="211"/>
      <c r="E422" s="211"/>
      <c r="F422" s="211"/>
    </row>
    <row r="423" spans="2:6">
      <c r="B423" s="211"/>
      <c r="C423" s="211"/>
      <c r="D423" s="211"/>
      <c r="E423" s="211"/>
      <c r="F423" s="211"/>
    </row>
    <row r="424" spans="2:6">
      <c r="B424" s="211"/>
      <c r="C424" s="211"/>
      <c r="D424" s="211"/>
      <c r="E424" s="211"/>
      <c r="F424" s="211"/>
    </row>
    <row r="425" spans="2:6">
      <c r="B425" s="211"/>
      <c r="C425" s="211"/>
      <c r="D425" s="211"/>
      <c r="E425" s="211"/>
      <c r="F425" s="211"/>
    </row>
    <row r="426" spans="2:6">
      <c r="B426" s="211"/>
      <c r="C426" s="211"/>
      <c r="D426" s="211"/>
      <c r="E426" s="211"/>
      <c r="F426" s="211"/>
    </row>
    <row r="427" spans="2:6">
      <c r="B427" s="211"/>
      <c r="C427" s="211"/>
      <c r="D427" s="211"/>
      <c r="E427" s="211"/>
      <c r="F427" s="211"/>
    </row>
    <row r="428" spans="2:6">
      <c r="B428" s="211"/>
      <c r="C428" s="211"/>
      <c r="D428" s="211"/>
      <c r="E428" s="211"/>
      <c r="F428" s="211"/>
    </row>
    <row r="429" spans="2:6">
      <c r="B429" s="211"/>
      <c r="C429" s="211"/>
      <c r="D429" s="211"/>
      <c r="E429" s="211"/>
      <c r="F429" s="211"/>
    </row>
    <row r="430" spans="2:6">
      <c r="B430" s="211"/>
      <c r="C430" s="211"/>
      <c r="D430" s="211"/>
      <c r="E430" s="211"/>
      <c r="F430" s="211"/>
    </row>
    <row r="431" spans="2:6">
      <c r="B431" s="211"/>
      <c r="C431" s="211"/>
      <c r="D431" s="211"/>
      <c r="E431" s="211"/>
      <c r="F431" s="211"/>
    </row>
    <row r="432" spans="2:6">
      <c r="B432" s="211"/>
      <c r="C432" s="211"/>
      <c r="D432" s="211"/>
      <c r="E432" s="211"/>
      <c r="F432" s="211"/>
    </row>
    <row r="433" spans="2:6">
      <c r="B433" s="211"/>
      <c r="C433" s="211"/>
      <c r="D433" s="211"/>
      <c r="E433" s="211"/>
      <c r="F433" s="211"/>
    </row>
    <row r="434" spans="2:6">
      <c r="B434" s="211"/>
      <c r="C434" s="211"/>
      <c r="D434" s="211"/>
      <c r="E434" s="211"/>
      <c r="F434" s="211"/>
    </row>
    <row r="435" spans="2:6">
      <c r="B435" s="211"/>
      <c r="C435" s="211"/>
      <c r="D435" s="211"/>
      <c r="E435" s="211"/>
      <c r="F435" s="211"/>
    </row>
    <row r="436" spans="2:6">
      <c r="B436" s="211"/>
      <c r="C436" s="211"/>
      <c r="D436" s="211"/>
      <c r="E436" s="211"/>
      <c r="F436" s="211"/>
    </row>
    <row r="437" spans="2:6">
      <c r="B437" s="211"/>
      <c r="C437" s="211"/>
      <c r="D437" s="211"/>
      <c r="E437" s="211"/>
      <c r="F437" s="211"/>
    </row>
    <row r="438" spans="2:6">
      <c r="B438" s="211"/>
      <c r="C438" s="211"/>
      <c r="D438" s="211"/>
      <c r="E438" s="211"/>
      <c r="F438" s="211"/>
    </row>
    <row r="439" spans="2:6">
      <c r="B439" s="211"/>
      <c r="C439" s="211"/>
      <c r="D439" s="211"/>
      <c r="E439" s="211"/>
      <c r="F439" s="211"/>
    </row>
    <row r="440" spans="2:6">
      <c r="B440" s="211"/>
      <c r="C440" s="211"/>
      <c r="D440" s="211"/>
      <c r="E440" s="211"/>
      <c r="F440" s="211"/>
    </row>
    <row r="441" spans="2:6">
      <c r="B441" s="211"/>
      <c r="C441" s="211"/>
      <c r="D441" s="211"/>
      <c r="E441" s="211"/>
      <c r="F441" s="211"/>
    </row>
    <row r="442" spans="2:6">
      <c r="B442" s="211"/>
      <c r="C442" s="211"/>
      <c r="D442" s="211"/>
      <c r="E442" s="211"/>
      <c r="F442" s="211"/>
    </row>
    <row r="443" spans="2:6">
      <c r="B443" s="211"/>
      <c r="C443" s="211"/>
      <c r="D443" s="211"/>
      <c r="E443" s="211"/>
      <c r="F443" s="211"/>
    </row>
    <row r="444" spans="2:6">
      <c r="B444" s="211"/>
      <c r="C444" s="211"/>
      <c r="D444" s="211"/>
      <c r="E444" s="211"/>
      <c r="F444" s="211"/>
    </row>
    <row r="445" spans="2:6">
      <c r="B445" s="211"/>
      <c r="C445" s="211"/>
      <c r="D445" s="211"/>
      <c r="E445" s="211"/>
      <c r="F445" s="211"/>
    </row>
    <row r="446" spans="2:6">
      <c r="B446" s="211"/>
      <c r="C446" s="211"/>
      <c r="D446" s="211"/>
      <c r="E446" s="211"/>
      <c r="F446" s="211"/>
    </row>
    <row r="447" spans="2:6">
      <c r="B447" s="211"/>
      <c r="C447" s="211"/>
      <c r="D447" s="211"/>
      <c r="E447" s="211"/>
      <c r="F447" s="211"/>
    </row>
    <row r="448" spans="2:6">
      <c r="B448" s="211"/>
      <c r="C448" s="211"/>
      <c r="D448" s="211"/>
      <c r="E448" s="211"/>
      <c r="F448" s="211"/>
    </row>
    <row r="449" spans="2:6">
      <c r="B449" s="211"/>
      <c r="C449" s="211"/>
      <c r="D449" s="211"/>
      <c r="E449" s="211"/>
      <c r="F449" s="211"/>
    </row>
    <row r="450" spans="2:6">
      <c r="B450" s="211"/>
      <c r="C450" s="211"/>
      <c r="D450" s="211"/>
      <c r="E450" s="211"/>
      <c r="F450" s="211"/>
    </row>
    <row r="451" spans="2:6">
      <c r="B451" s="211"/>
      <c r="C451" s="211"/>
      <c r="D451" s="211"/>
      <c r="E451" s="211"/>
      <c r="F451" s="211"/>
    </row>
    <row r="452" spans="2:6">
      <c r="B452" s="211"/>
      <c r="C452" s="211"/>
      <c r="D452" s="211"/>
      <c r="E452" s="211"/>
      <c r="F452" s="211"/>
    </row>
    <row r="453" spans="2:6">
      <c r="B453" s="211"/>
      <c r="C453" s="211"/>
      <c r="D453" s="211"/>
      <c r="E453" s="211"/>
      <c r="F453" s="211"/>
    </row>
    <row r="454" spans="2:6">
      <c r="B454" s="211"/>
      <c r="C454" s="211"/>
      <c r="D454" s="211"/>
      <c r="E454" s="211"/>
      <c r="F454" s="211"/>
    </row>
    <row r="455" spans="2:6">
      <c r="B455" s="211"/>
      <c r="C455" s="211"/>
      <c r="D455" s="211"/>
      <c r="E455" s="211"/>
      <c r="F455" s="211"/>
    </row>
    <row r="456" spans="2:6">
      <c r="B456" s="211"/>
      <c r="C456" s="211"/>
      <c r="D456" s="211"/>
      <c r="E456" s="211"/>
      <c r="F456" s="211"/>
    </row>
    <row r="457" spans="2:6">
      <c r="B457" s="211"/>
      <c r="C457" s="211"/>
      <c r="D457" s="211"/>
      <c r="E457" s="211"/>
      <c r="F457" s="211"/>
    </row>
    <row r="458" spans="2:6">
      <c r="B458" s="211"/>
      <c r="C458" s="211"/>
      <c r="D458" s="211"/>
      <c r="E458" s="211"/>
      <c r="F458" s="211"/>
    </row>
    <row r="459" spans="2:6">
      <c r="B459" s="211"/>
      <c r="C459" s="211"/>
      <c r="D459" s="211"/>
      <c r="E459" s="211"/>
      <c r="F459" s="211"/>
    </row>
    <row r="460" spans="2:6">
      <c r="B460" s="211"/>
      <c r="C460" s="211"/>
      <c r="D460" s="211"/>
      <c r="E460" s="211"/>
      <c r="F460" s="211"/>
    </row>
    <row r="461" spans="2:6">
      <c r="B461" s="211"/>
      <c r="C461" s="211"/>
      <c r="D461" s="211"/>
      <c r="E461" s="211"/>
      <c r="F461" s="211"/>
    </row>
    <row r="462" spans="2:6">
      <c r="B462" s="211"/>
      <c r="C462" s="211"/>
      <c r="D462" s="211"/>
      <c r="E462" s="211"/>
      <c r="F462" s="211"/>
    </row>
    <row r="463" spans="2:6">
      <c r="B463" s="211"/>
      <c r="C463" s="211"/>
      <c r="D463" s="211"/>
      <c r="E463" s="211"/>
      <c r="F463" s="211"/>
    </row>
    <row r="464" spans="2:6">
      <c r="B464" s="211"/>
      <c r="C464" s="211"/>
      <c r="D464" s="211"/>
      <c r="E464" s="211"/>
      <c r="F464" s="211"/>
    </row>
    <row r="465" spans="2:6">
      <c r="B465" s="211"/>
      <c r="C465" s="211"/>
      <c r="D465" s="211"/>
      <c r="E465" s="211"/>
      <c r="F465" s="211"/>
    </row>
    <row r="466" spans="2:6">
      <c r="B466" s="211"/>
      <c r="C466" s="211"/>
      <c r="D466" s="211"/>
      <c r="E466" s="211"/>
      <c r="F466" s="211"/>
    </row>
    <row r="467" spans="2:6">
      <c r="B467" s="211"/>
      <c r="C467" s="211"/>
      <c r="D467" s="211"/>
      <c r="E467" s="211"/>
      <c r="F467" s="211"/>
    </row>
    <row r="468" spans="2:6">
      <c r="B468" s="211"/>
      <c r="C468" s="211"/>
      <c r="D468" s="211"/>
      <c r="E468" s="211"/>
      <c r="F468" s="211"/>
    </row>
    <row r="469" spans="2:6">
      <c r="B469" s="211"/>
      <c r="C469" s="211"/>
      <c r="D469" s="211"/>
      <c r="E469" s="211"/>
      <c r="F469" s="211"/>
    </row>
    <row r="470" spans="2:6">
      <c r="B470" s="211"/>
      <c r="C470" s="211"/>
      <c r="D470" s="211"/>
      <c r="E470" s="211"/>
      <c r="F470" s="211"/>
    </row>
    <row r="471" spans="2:6">
      <c r="B471" s="211"/>
      <c r="C471" s="211"/>
      <c r="D471" s="211"/>
      <c r="E471" s="211"/>
      <c r="F471" s="211"/>
    </row>
    <row r="472" spans="2:6">
      <c r="B472" s="211"/>
      <c r="C472" s="211"/>
      <c r="D472" s="211"/>
      <c r="E472" s="211"/>
      <c r="F472" s="211"/>
    </row>
    <row r="473" spans="2:6">
      <c r="B473" s="211"/>
      <c r="C473" s="211"/>
      <c r="D473" s="211"/>
      <c r="E473" s="211"/>
      <c r="F473" s="211"/>
    </row>
    <row r="474" spans="2:6">
      <c r="B474" s="211"/>
      <c r="C474" s="211"/>
      <c r="D474" s="211"/>
      <c r="E474" s="211"/>
      <c r="F474" s="211"/>
    </row>
    <row r="475" spans="2:6">
      <c r="B475" s="211"/>
      <c r="C475" s="211"/>
      <c r="D475" s="211"/>
      <c r="E475" s="211"/>
      <c r="F475" s="211"/>
    </row>
    <row r="476" spans="2:6">
      <c r="B476" s="211"/>
      <c r="C476" s="211"/>
      <c r="D476" s="211"/>
      <c r="E476" s="211"/>
      <c r="F476" s="211"/>
    </row>
    <row r="477" spans="2:6">
      <c r="B477" s="211"/>
      <c r="C477" s="211"/>
      <c r="D477" s="211"/>
      <c r="E477" s="211"/>
      <c r="F477" s="211"/>
    </row>
    <row r="478" spans="2:6">
      <c r="B478" s="211"/>
      <c r="C478" s="211"/>
      <c r="D478" s="211"/>
      <c r="E478" s="211"/>
      <c r="F478" s="211"/>
    </row>
    <row r="479" spans="2:6">
      <c r="B479" s="211"/>
      <c r="C479" s="211"/>
      <c r="D479" s="211"/>
      <c r="E479" s="211"/>
      <c r="F479" s="211"/>
    </row>
    <row r="480" spans="2:6">
      <c r="B480" s="211"/>
      <c r="C480" s="211"/>
      <c r="D480" s="211"/>
      <c r="E480" s="211"/>
      <c r="F480" s="211"/>
    </row>
    <row r="481" spans="2:6">
      <c r="B481" s="211"/>
      <c r="C481" s="211"/>
      <c r="D481" s="211"/>
      <c r="E481" s="211"/>
      <c r="F481" s="211"/>
    </row>
    <row r="482" spans="2:6">
      <c r="B482" s="211"/>
      <c r="C482" s="211"/>
      <c r="D482" s="211"/>
      <c r="E482" s="211"/>
      <c r="F482" s="211"/>
    </row>
    <row r="483" spans="2:6">
      <c r="B483" s="211"/>
      <c r="C483" s="211"/>
      <c r="D483" s="211"/>
      <c r="E483" s="211"/>
      <c r="F483" s="211"/>
    </row>
    <row r="484" spans="2:6">
      <c r="B484" s="211"/>
      <c r="C484" s="211"/>
      <c r="D484" s="211"/>
      <c r="E484" s="211"/>
      <c r="F484" s="211"/>
    </row>
    <row r="485" spans="2:6">
      <c r="B485" s="211"/>
      <c r="C485" s="211"/>
      <c r="D485" s="211"/>
      <c r="E485" s="211"/>
      <c r="F485" s="211"/>
    </row>
    <row r="486" spans="2:6">
      <c r="B486" s="211"/>
      <c r="C486" s="211"/>
      <c r="D486" s="211"/>
      <c r="E486" s="211"/>
      <c r="F486" s="211"/>
    </row>
    <row r="487" spans="2:6">
      <c r="B487" s="211"/>
      <c r="C487" s="211"/>
      <c r="D487" s="211"/>
      <c r="E487" s="211"/>
      <c r="F487" s="211"/>
    </row>
    <row r="488" spans="2:6">
      <c r="B488" s="211"/>
      <c r="C488" s="211"/>
      <c r="D488" s="211"/>
      <c r="E488" s="211"/>
      <c r="F488" s="211"/>
    </row>
    <row r="489" spans="2:6">
      <c r="B489" s="211"/>
      <c r="C489" s="211"/>
      <c r="D489" s="211"/>
      <c r="E489" s="211"/>
      <c r="F489" s="211"/>
    </row>
    <row r="490" spans="2:6">
      <c r="B490" s="211"/>
      <c r="C490" s="211"/>
      <c r="D490" s="211"/>
      <c r="E490" s="211"/>
      <c r="F490" s="211"/>
    </row>
    <row r="491" spans="2:6">
      <c r="B491" s="211"/>
      <c r="C491" s="211"/>
      <c r="D491" s="211"/>
      <c r="E491" s="211"/>
      <c r="F491" s="211"/>
    </row>
    <row r="492" spans="2:6">
      <c r="B492" s="211"/>
      <c r="C492" s="211"/>
      <c r="D492" s="211"/>
      <c r="E492" s="211"/>
      <c r="F492" s="211"/>
    </row>
    <row r="493" spans="2:6">
      <c r="B493" s="211"/>
      <c r="C493" s="211"/>
      <c r="D493" s="211"/>
      <c r="E493" s="211"/>
      <c r="F493" s="211"/>
    </row>
    <row r="494" spans="2:6">
      <c r="B494" s="211"/>
      <c r="C494" s="211"/>
      <c r="D494" s="211"/>
      <c r="E494" s="211"/>
      <c r="F494" s="211"/>
    </row>
    <row r="495" spans="2:6">
      <c r="B495" s="211"/>
      <c r="C495" s="211"/>
      <c r="D495" s="211"/>
      <c r="E495" s="211"/>
      <c r="F495" s="211"/>
    </row>
    <row r="496" spans="2:6">
      <c r="B496" s="211"/>
      <c r="C496" s="211"/>
      <c r="D496" s="211"/>
      <c r="E496" s="211"/>
      <c r="F496" s="211"/>
    </row>
    <row r="497" spans="2:6">
      <c r="B497" s="211"/>
      <c r="C497" s="211"/>
      <c r="D497" s="211"/>
      <c r="E497" s="211"/>
      <c r="F497" s="211"/>
    </row>
    <row r="498" spans="2:6">
      <c r="B498" s="211"/>
      <c r="C498" s="211"/>
      <c r="D498" s="211"/>
      <c r="E498" s="211"/>
      <c r="F498" s="211"/>
    </row>
    <row r="499" spans="2:6">
      <c r="B499" s="211"/>
      <c r="C499" s="211"/>
      <c r="D499" s="211"/>
      <c r="E499" s="211"/>
      <c r="F499" s="211"/>
    </row>
    <row r="500" spans="2:6">
      <c r="B500" s="211"/>
      <c r="C500" s="211"/>
      <c r="D500" s="211"/>
      <c r="E500" s="211"/>
      <c r="F500" s="211"/>
    </row>
    <row r="501" spans="2:6">
      <c r="B501" s="211"/>
      <c r="C501" s="211"/>
      <c r="D501" s="211"/>
      <c r="E501" s="211"/>
      <c r="F501" s="211"/>
    </row>
    <row r="502" spans="2:6">
      <c r="B502" s="211"/>
      <c r="C502" s="211"/>
      <c r="D502" s="211"/>
      <c r="E502" s="211"/>
      <c r="F502" s="211"/>
    </row>
    <row r="503" spans="2:6">
      <c r="B503" s="211"/>
      <c r="C503" s="211"/>
      <c r="D503" s="211"/>
      <c r="E503" s="211"/>
      <c r="F503" s="211"/>
    </row>
    <row r="504" spans="2:6">
      <c r="B504" s="211"/>
      <c r="C504" s="211"/>
      <c r="D504" s="211"/>
      <c r="E504" s="211"/>
      <c r="F504" s="211"/>
    </row>
    <row r="505" spans="2:6">
      <c r="B505" s="211"/>
      <c r="C505" s="211"/>
      <c r="D505" s="211"/>
      <c r="E505" s="211"/>
      <c r="F505" s="211"/>
    </row>
    <row r="506" spans="2:6">
      <c r="B506" s="211"/>
      <c r="C506" s="211"/>
      <c r="D506" s="211"/>
      <c r="E506" s="211"/>
      <c r="F506" s="211"/>
    </row>
    <row r="507" spans="2:6">
      <c r="B507" s="211"/>
      <c r="C507" s="211"/>
      <c r="D507" s="211"/>
      <c r="E507" s="211"/>
      <c r="F507" s="211"/>
    </row>
    <row r="508" spans="2:6">
      <c r="B508" s="211"/>
      <c r="C508" s="211"/>
      <c r="D508" s="211"/>
      <c r="E508" s="211"/>
      <c r="F508" s="211"/>
    </row>
    <row r="509" spans="2:6">
      <c r="B509" s="211"/>
      <c r="C509" s="211"/>
      <c r="D509" s="211"/>
      <c r="E509" s="211"/>
      <c r="F509" s="211"/>
    </row>
    <row r="510" spans="2:6">
      <c r="B510" s="211"/>
      <c r="C510" s="211"/>
      <c r="D510" s="211"/>
      <c r="E510" s="211"/>
      <c r="F510" s="211"/>
    </row>
    <row r="511" spans="2:6">
      <c r="B511" s="211"/>
      <c r="C511" s="211"/>
      <c r="D511" s="211"/>
      <c r="E511" s="211"/>
      <c r="F511" s="211"/>
    </row>
    <row r="512" spans="2:6">
      <c r="B512" s="211"/>
      <c r="C512" s="211"/>
      <c r="D512" s="211"/>
      <c r="E512" s="211"/>
      <c r="F512" s="211"/>
    </row>
    <row r="513" spans="2:6">
      <c r="B513" s="211"/>
      <c r="C513" s="211"/>
      <c r="D513" s="211"/>
      <c r="E513" s="211"/>
      <c r="F513" s="211"/>
    </row>
    <row r="514" spans="2:6">
      <c r="B514" s="211"/>
      <c r="C514" s="211"/>
      <c r="D514" s="211"/>
      <c r="E514" s="211"/>
      <c r="F514" s="211"/>
    </row>
    <row r="515" spans="2:6">
      <c r="B515" s="211"/>
      <c r="C515" s="211"/>
      <c r="D515" s="211"/>
      <c r="E515" s="211"/>
      <c r="F515" s="211"/>
    </row>
    <row r="516" spans="2:6">
      <c r="B516" s="211"/>
      <c r="C516" s="211"/>
      <c r="D516" s="211"/>
      <c r="E516" s="211"/>
      <c r="F516" s="211"/>
    </row>
    <row r="517" spans="2:6">
      <c r="B517" s="211"/>
      <c r="C517" s="211"/>
      <c r="D517" s="211"/>
      <c r="E517" s="211"/>
      <c r="F517" s="211"/>
    </row>
    <row r="518" spans="2:6">
      <c r="B518" s="211"/>
      <c r="C518" s="211"/>
      <c r="D518" s="211"/>
      <c r="E518" s="211"/>
      <c r="F518" s="211"/>
    </row>
    <row r="519" spans="2:6">
      <c r="B519" s="211"/>
      <c r="C519" s="211"/>
      <c r="D519" s="211"/>
      <c r="E519" s="211"/>
      <c r="F519" s="211"/>
    </row>
    <row r="520" spans="2:6">
      <c r="B520" s="211"/>
      <c r="C520" s="211"/>
      <c r="D520" s="211"/>
      <c r="E520" s="211"/>
      <c r="F520" s="211"/>
    </row>
    <row r="521" spans="2:6">
      <c r="B521" s="211"/>
      <c r="C521" s="211"/>
      <c r="D521" s="211"/>
      <c r="E521" s="211"/>
      <c r="F521" s="211"/>
    </row>
    <row r="522" spans="2:6">
      <c r="B522" s="211"/>
      <c r="C522" s="211"/>
      <c r="D522" s="211"/>
      <c r="E522" s="211"/>
      <c r="F522" s="211"/>
    </row>
    <row r="523" spans="2:6">
      <c r="B523" s="211"/>
      <c r="C523" s="211"/>
      <c r="D523" s="211"/>
      <c r="E523" s="211"/>
      <c r="F523" s="211"/>
    </row>
    <row r="524" spans="2:6">
      <c r="B524" s="211"/>
      <c r="C524" s="211"/>
      <c r="D524" s="211"/>
      <c r="E524" s="211"/>
      <c r="F524" s="211"/>
    </row>
    <row r="525" spans="2:6">
      <c r="B525" s="211"/>
      <c r="C525" s="211"/>
      <c r="D525" s="211"/>
      <c r="E525" s="211"/>
      <c r="F525" s="211"/>
    </row>
    <row r="526" spans="2:6">
      <c r="B526" s="211"/>
      <c r="C526" s="211"/>
      <c r="D526" s="211"/>
      <c r="E526" s="211"/>
      <c r="F526" s="211"/>
    </row>
    <row r="527" spans="2:6">
      <c r="B527" s="211"/>
      <c r="C527" s="211"/>
      <c r="D527" s="211"/>
      <c r="E527" s="211"/>
      <c r="F527" s="211"/>
    </row>
    <row r="528" spans="2:6">
      <c r="B528" s="211"/>
      <c r="C528" s="211"/>
      <c r="D528" s="211"/>
      <c r="E528" s="211"/>
      <c r="F528" s="211"/>
    </row>
    <row r="529" spans="2:6">
      <c r="B529" s="211"/>
      <c r="C529" s="211"/>
      <c r="D529" s="211"/>
      <c r="E529" s="211"/>
      <c r="F529" s="211"/>
    </row>
    <row r="530" spans="2:6">
      <c r="B530" s="211"/>
      <c r="C530" s="211"/>
      <c r="D530" s="211"/>
      <c r="E530" s="211"/>
      <c r="F530" s="211"/>
    </row>
    <row r="531" spans="2:6">
      <c r="B531" s="211"/>
      <c r="C531" s="211"/>
      <c r="D531" s="211"/>
      <c r="E531" s="211"/>
      <c r="F531" s="211"/>
    </row>
    <row r="532" spans="2:6">
      <c r="B532" s="211"/>
      <c r="C532" s="211"/>
      <c r="D532" s="211"/>
      <c r="E532" s="211"/>
      <c r="F532" s="211"/>
    </row>
    <row r="533" spans="2:6">
      <c r="B533" s="211"/>
      <c r="C533" s="211"/>
      <c r="D533" s="211"/>
      <c r="E533" s="211"/>
      <c r="F533" s="211"/>
    </row>
    <row r="534" spans="2:6">
      <c r="B534" s="211"/>
      <c r="C534" s="211"/>
      <c r="D534" s="211"/>
      <c r="E534" s="211"/>
      <c r="F534" s="211"/>
    </row>
    <row r="535" spans="2:6">
      <c r="B535" s="211"/>
      <c r="C535" s="211"/>
      <c r="D535" s="211"/>
      <c r="E535" s="211"/>
      <c r="F535" s="211"/>
    </row>
    <row r="536" spans="2:6">
      <c r="B536" s="211"/>
      <c r="C536" s="211"/>
      <c r="D536" s="211"/>
      <c r="E536" s="211"/>
      <c r="F536" s="211"/>
    </row>
    <row r="537" spans="2:6">
      <c r="B537" s="211"/>
      <c r="C537" s="211"/>
      <c r="D537" s="211"/>
      <c r="E537" s="211"/>
      <c r="F537" s="211"/>
    </row>
    <row r="538" spans="2:6">
      <c r="B538" s="211"/>
      <c r="C538" s="211"/>
      <c r="D538" s="211"/>
      <c r="E538" s="211"/>
      <c r="F538" s="211"/>
    </row>
    <row r="539" spans="2:6">
      <c r="B539" s="211"/>
      <c r="C539" s="211"/>
      <c r="D539" s="211"/>
      <c r="E539" s="211"/>
      <c r="F539" s="211"/>
    </row>
    <row r="540" spans="2:6">
      <c r="B540" s="211"/>
      <c r="C540" s="211"/>
      <c r="D540" s="211"/>
      <c r="E540" s="211"/>
      <c r="F540" s="211"/>
    </row>
    <row r="541" spans="2:6">
      <c r="B541" s="211"/>
      <c r="C541" s="211"/>
      <c r="D541" s="211"/>
      <c r="E541" s="211"/>
      <c r="F541" s="211"/>
    </row>
    <row r="542" spans="2:6">
      <c r="B542" s="211"/>
      <c r="C542" s="211"/>
      <c r="D542" s="211"/>
      <c r="E542" s="211"/>
      <c r="F542" s="211"/>
    </row>
    <row r="543" spans="2:6">
      <c r="B543" s="211"/>
      <c r="C543" s="211"/>
      <c r="D543" s="211"/>
      <c r="E543" s="211"/>
      <c r="F543" s="211"/>
    </row>
    <row r="544" spans="2:6">
      <c r="B544" s="211"/>
      <c r="C544" s="211"/>
      <c r="D544" s="211"/>
      <c r="E544" s="211"/>
      <c r="F544" s="211"/>
    </row>
    <row r="545" spans="2:6">
      <c r="B545" s="211"/>
      <c r="C545" s="211"/>
      <c r="D545" s="211"/>
      <c r="E545" s="211"/>
      <c r="F545" s="211"/>
    </row>
    <row r="546" spans="2:6">
      <c r="B546" s="211"/>
      <c r="C546" s="211"/>
      <c r="D546" s="211"/>
      <c r="E546" s="211"/>
      <c r="F546" s="211"/>
    </row>
    <row r="547" spans="2:6">
      <c r="B547" s="211"/>
      <c r="C547" s="211"/>
      <c r="D547" s="211"/>
      <c r="E547" s="211"/>
      <c r="F547" s="211"/>
    </row>
    <row r="548" spans="2:6">
      <c r="B548" s="211"/>
      <c r="C548" s="211"/>
      <c r="D548" s="211"/>
      <c r="E548" s="211"/>
      <c r="F548" s="211"/>
    </row>
    <row r="549" spans="2:6">
      <c r="B549" s="211"/>
      <c r="C549" s="211"/>
      <c r="D549" s="211"/>
      <c r="E549" s="211"/>
      <c r="F549" s="211"/>
    </row>
    <row r="550" spans="2:6">
      <c r="B550" s="211"/>
      <c r="C550" s="211"/>
      <c r="D550" s="211"/>
      <c r="E550" s="211"/>
      <c r="F550" s="211"/>
    </row>
    <row r="551" spans="2:6">
      <c r="B551" s="211"/>
      <c r="C551" s="211"/>
      <c r="D551" s="211"/>
      <c r="E551" s="211"/>
      <c r="F551" s="211"/>
    </row>
    <row r="552" spans="2:6">
      <c r="B552" s="211"/>
      <c r="C552" s="211"/>
      <c r="D552" s="211"/>
      <c r="E552" s="211"/>
      <c r="F552" s="211"/>
    </row>
    <row r="553" spans="2:6">
      <c r="B553" s="211"/>
      <c r="C553" s="211"/>
      <c r="D553" s="211"/>
      <c r="E553" s="211"/>
      <c r="F553" s="211"/>
    </row>
    <row r="554" spans="2:6">
      <c r="B554" s="211"/>
      <c r="C554" s="211"/>
      <c r="D554" s="211"/>
      <c r="E554" s="211"/>
      <c r="F554" s="211"/>
    </row>
    <row r="555" spans="2:6">
      <c r="B555" s="211"/>
      <c r="C555" s="211"/>
      <c r="D555" s="211"/>
      <c r="E555" s="211"/>
      <c r="F555" s="211"/>
    </row>
    <row r="556" spans="2:6">
      <c r="B556" s="211"/>
      <c r="C556" s="211"/>
      <c r="D556" s="211"/>
      <c r="E556" s="211"/>
      <c r="F556" s="211"/>
    </row>
    <row r="557" spans="2:6">
      <c r="B557" s="211"/>
      <c r="C557" s="211"/>
      <c r="D557" s="211"/>
      <c r="E557" s="211"/>
      <c r="F557" s="211"/>
    </row>
    <row r="558" spans="2:6">
      <c r="B558" s="211"/>
      <c r="C558" s="211"/>
      <c r="D558" s="211"/>
      <c r="E558" s="211"/>
      <c r="F558" s="211"/>
    </row>
    <row r="559" spans="2:6">
      <c r="B559" s="211"/>
      <c r="C559" s="211"/>
      <c r="D559" s="211"/>
      <c r="E559" s="211"/>
      <c r="F559" s="211"/>
    </row>
    <row r="560" spans="2:6">
      <c r="B560" s="211"/>
      <c r="C560" s="211"/>
      <c r="D560" s="211"/>
      <c r="E560" s="211"/>
      <c r="F560" s="211"/>
    </row>
    <row r="561" spans="2:6">
      <c r="B561" s="211"/>
      <c r="C561" s="211"/>
      <c r="D561" s="211"/>
      <c r="E561" s="211"/>
      <c r="F561" s="211"/>
    </row>
    <row r="562" spans="2:6">
      <c r="B562" s="211"/>
      <c r="C562" s="211"/>
      <c r="D562" s="211"/>
      <c r="E562" s="211"/>
      <c r="F562" s="211"/>
    </row>
    <row r="563" spans="2:6">
      <c r="B563" s="211"/>
      <c r="C563" s="211"/>
      <c r="D563" s="211"/>
      <c r="E563" s="211"/>
      <c r="F563" s="211"/>
    </row>
    <row r="564" spans="2:6">
      <c r="B564" s="211"/>
      <c r="C564" s="211"/>
      <c r="D564" s="211"/>
      <c r="E564" s="211"/>
      <c r="F564" s="211"/>
    </row>
    <row r="565" spans="2:6">
      <c r="B565" s="211"/>
      <c r="C565" s="211"/>
      <c r="D565" s="211"/>
      <c r="E565" s="211"/>
      <c r="F565" s="211"/>
    </row>
    <row r="566" spans="2:6">
      <c r="B566" s="211"/>
      <c r="C566" s="211"/>
      <c r="D566" s="211"/>
      <c r="E566" s="211"/>
      <c r="F566" s="211"/>
    </row>
    <row r="567" spans="2:6">
      <c r="B567" s="211"/>
      <c r="C567" s="211"/>
      <c r="D567" s="211"/>
      <c r="E567" s="211"/>
      <c r="F567" s="211"/>
    </row>
    <row r="568" spans="2:6">
      <c r="B568" s="211"/>
      <c r="C568" s="211"/>
      <c r="D568" s="211"/>
      <c r="E568" s="211"/>
      <c r="F568" s="211"/>
    </row>
    <row r="569" spans="2:6">
      <c r="B569" s="211"/>
      <c r="C569" s="211"/>
      <c r="D569" s="211"/>
      <c r="E569" s="211"/>
      <c r="F569" s="211"/>
    </row>
    <row r="570" spans="2:6">
      <c r="B570" s="211"/>
      <c r="C570" s="211"/>
      <c r="D570" s="211"/>
      <c r="E570" s="211"/>
      <c r="F570" s="211"/>
    </row>
    <row r="571" spans="2:6">
      <c r="B571" s="211"/>
      <c r="C571" s="211"/>
      <c r="D571" s="211"/>
      <c r="E571" s="211"/>
      <c r="F571" s="211"/>
    </row>
    <row r="572" spans="2:6">
      <c r="B572" s="211"/>
      <c r="C572" s="211"/>
      <c r="D572" s="211"/>
      <c r="E572" s="211"/>
      <c r="F572" s="211"/>
    </row>
    <row r="573" spans="2:6">
      <c r="B573" s="211"/>
      <c r="C573" s="211"/>
      <c r="D573" s="211"/>
      <c r="E573" s="211"/>
      <c r="F573" s="211"/>
    </row>
    <row r="574" spans="2:6">
      <c r="B574" s="211"/>
      <c r="C574" s="211"/>
      <c r="D574" s="211"/>
      <c r="E574" s="211"/>
      <c r="F574" s="211"/>
    </row>
    <row r="575" spans="2:6">
      <c r="B575" s="211"/>
      <c r="C575" s="211"/>
      <c r="D575" s="211"/>
      <c r="E575" s="211"/>
      <c r="F575" s="211"/>
    </row>
    <row r="576" spans="2:6">
      <c r="B576" s="211"/>
      <c r="C576" s="211"/>
      <c r="D576" s="211"/>
      <c r="E576" s="211"/>
      <c r="F576" s="211"/>
    </row>
    <row r="577" spans="2:6">
      <c r="B577" s="211"/>
      <c r="C577" s="211"/>
      <c r="D577" s="211"/>
      <c r="E577" s="211"/>
      <c r="F577" s="211"/>
    </row>
    <row r="578" spans="2:6">
      <c r="B578" s="211"/>
      <c r="C578" s="211"/>
      <c r="D578" s="211"/>
      <c r="E578" s="211"/>
      <c r="F578" s="211"/>
    </row>
    <row r="579" spans="2:6">
      <c r="B579" s="211"/>
      <c r="C579" s="211"/>
      <c r="D579" s="211"/>
      <c r="E579" s="211"/>
      <c r="F579" s="211"/>
    </row>
  </sheetData>
  <printOptions horizontalCentered="1"/>
  <pageMargins left="0" right="0" top="0.78740157480314965" bottom="0" header="0" footer="0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198"/>
  <sheetViews>
    <sheetView tabSelected="1" workbookViewId="0">
      <selection activeCell="D5" sqref="D5"/>
    </sheetView>
  </sheetViews>
  <sheetFormatPr defaultRowHeight="12.75"/>
  <cols>
    <col min="1" max="1" width="1.7109375" style="218" customWidth="1"/>
    <col min="2" max="2" width="23.7109375" style="218" customWidth="1"/>
    <col min="3" max="5" width="13.7109375" style="218" customWidth="1"/>
    <col min="6" max="6" width="13.85546875" style="218" customWidth="1"/>
    <col min="7" max="7" width="13.7109375" style="218" customWidth="1"/>
    <col min="8" max="8" width="13.7109375" style="243" customWidth="1"/>
    <col min="9" max="14" width="13.7109375" style="218" customWidth="1"/>
    <col min="15" max="15" width="3.140625" style="218" customWidth="1"/>
    <col min="16" max="16" width="15.7109375" style="218" customWidth="1"/>
    <col min="17" max="256" width="9.140625" style="218"/>
    <col min="257" max="257" width="1.7109375" style="218" customWidth="1"/>
    <col min="258" max="258" width="23.7109375" style="218" customWidth="1"/>
    <col min="259" max="261" width="13.7109375" style="218" customWidth="1"/>
    <col min="262" max="262" width="13.85546875" style="218" customWidth="1"/>
    <col min="263" max="270" width="13.7109375" style="218" customWidth="1"/>
    <col min="271" max="271" width="3.140625" style="218" customWidth="1"/>
    <col min="272" max="272" width="15.7109375" style="218" customWidth="1"/>
    <col min="273" max="512" width="9.140625" style="218"/>
    <col min="513" max="513" width="1.7109375" style="218" customWidth="1"/>
    <col min="514" max="514" width="23.7109375" style="218" customWidth="1"/>
    <col min="515" max="517" width="13.7109375" style="218" customWidth="1"/>
    <col min="518" max="518" width="13.85546875" style="218" customWidth="1"/>
    <col min="519" max="526" width="13.7109375" style="218" customWidth="1"/>
    <col min="527" max="527" width="3.140625" style="218" customWidth="1"/>
    <col min="528" max="528" width="15.7109375" style="218" customWidth="1"/>
    <col min="529" max="768" width="9.140625" style="218"/>
    <col min="769" max="769" width="1.7109375" style="218" customWidth="1"/>
    <col min="770" max="770" width="23.7109375" style="218" customWidth="1"/>
    <col min="771" max="773" width="13.7109375" style="218" customWidth="1"/>
    <col min="774" max="774" width="13.85546875" style="218" customWidth="1"/>
    <col min="775" max="782" width="13.7109375" style="218" customWidth="1"/>
    <col min="783" max="783" width="3.140625" style="218" customWidth="1"/>
    <col min="784" max="784" width="15.7109375" style="218" customWidth="1"/>
    <col min="785" max="1024" width="9.140625" style="218"/>
    <col min="1025" max="1025" width="1.7109375" style="218" customWidth="1"/>
    <col min="1026" max="1026" width="23.7109375" style="218" customWidth="1"/>
    <col min="1027" max="1029" width="13.7109375" style="218" customWidth="1"/>
    <col min="1030" max="1030" width="13.85546875" style="218" customWidth="1"/>
    <col min="1031" max="1038" width="13.7109375" style="218" customWidth="1"/>
    <col min="1039" max="1039" width="3.140625" style="218" customWidth="1"/>
    <col min="1040" max="1040" width="15.7109375" style="218" customWidth="1"/>
    <col min="1041" max="1280" width="9.140625" style="218"/>
    <col min="1281" max="1281" width="1.7109375" style="218" customWidth="1"/>
    <col min="1282" max="1282" width="23.7109375" style="218" customWidth="1"/>
    <col min="1283" max="1285" width="13.7109375" style="218" customWidth="1"/>
    <col min="1286" max="1286" width="13.85546875" style="218" customWidth="1"/>
    <col min="1287" max="1294" width="13.7109375" style="218" customWidth="1"/>
    <col min="1295" max="1295" width="3.140625" style="218" customWidth="1"/>
    <col min="1296" max="1296" width="15.7109375" style="218" customWidth="1"/>
    <col min="1297" max="1536" width="9.140625" style="218"/>
    <col min="1537" max="1537" width="1.7109375" style="218" customWidth="1"/>
    <col min="1538" max="1538" width="23.7109375" style="218" customWidth="1"/>
    <col min="1539" max="1541" width="13.7109375" style="218" customWidth="1"/>
    <col min="1542" max="1542" width="13.85546875" style="218" customWidth="1"/>
    <col min="1543" max="1550" width="13.7109375" style="218" customWidth="1"/>
    <col min="1551" max="1551" width="3.140625" style="218" customWidth="1"/>
    <col min="1552" max="1552" width="15.7109375" style="218" customWidth="1"/>
    <col min="1553" max="1792" width="9.140625" style="218"/>
    <col min="1793" max="1793" width="1.7109375" style="218" customWidth="1"/>
    <col min="1794" max="1794" width="23.7109375" style="218" customWidth="1"/>
    <col min="1795" max="1797" width="13.7109375" style="218" customWidth="1"/>
    <col min="1798" max="1798" width="13.85546875" style="218" customWidth="1"/>
    <col min="1799" max="1806" width="13.7109375" style="218" customWidth="1"/>
    <col min="1807" max="1807" width="3.140625" style="218" customWidth="1"/>
    <col min="1808" max="1808" width="15.7109375" style="218" customWidth="1"/>
    <col min="1809" max="2048" width="9.140625" style="218"/>
    <col min="2049" max="2049" width="1.7109375" style="218" customWidth="1"/>
    <col min="2050" max="2050" width="23.7109375" style="218" customWidth="1"/>
    <col min="2051" max="2053" width="13.7109375" style="218" customWidth="1"/>
    <col min="2054" max="2054" width="13.85546875" style="218" customWidth="1"/>
    <col min="2055" max="2062" width="13.7109375" style="218" customWidth="1"/>
    <col min="2063" max="2063" width="3.140625" style="218" customWidth="1"/>
    <col min="2064" max="2064" width="15.7109375" style="218" customWidth="1"/>
    <col min="2065" max="2304" width="9.140625" style="218"/>
    <col min="2305" max="2305" width="1.7109375" style="218" customWidth="1"/>
    <col min="2306" max="2306" width="23.7109375" style="218" customWidth="1"/>
    <col min="2307" max="2309" width="13.7109375" style="218" customWidth="1"/>
    <col min="2310" max="2310" width="13.85546875" style="218" customWidth="1"/>
    <col min="2311" max="2318" width="13.7109375" style="218" customWidth="1"/>
    <col min="2319" max="2319" width="3.140625" style="218" customWidth="1"/>
    <col min="2320" max="2320" width="15.7109375" style="218" customWidth="1"/>
    <col min="2321" max="2560" width="9.140625" style="218"/>
    <col min="2561" max="2561" width="1.7109375" style="218" customWidth="1"/>
    <col min="2562" max="2562" width="23.7109375" style="218" customWidth="1"/>
    <col min="2563" max="2565" width="13.7109375" style="218" customWidth="1"/>
    <col min="2566" max="2566" width="13.85546875" style="218" customWidth="1"/>
    <col min="2567" max="2574" width="13.7109375" style="218" customWidth="1"/>
    <col min="2575" max="2575" width="3.140625" style="218" customWidth="1"/>
    <col min="2576" max="2576" width="15.7109375" style="218" customWidth="1"/>
    <col min="2577" max="2816" width="9.140625" style="218"/>
    <col min="2817" max="2817" width="1.7109375" style="218" customWidth="1"/>
    <col min="2818" max="2818" width="23.7109375" style="218" customWidth="1"/>
    <col min="2819" max="2821" width="13.7109375" style="218" customWidth="1"/>
    <col min="2822" max="2822" width="13.85546875" style="218" customWidth="1"/>
    <col min="2823" max="2830" width="13.7109375" style="218" customWidth="1"/>
    <col min="2831" max="2831" width="3.140625" style="218" customWidth="1"/>
    <col min="2832" max="2832" width="15.7109375" style="218" customWidth="1"/>
    <col min="2833" max="3072" width="9.140625" style="218"/>
    <col min="3073" max="3073" width="1.7109375" style="218" customWidth="1"/>
    <col min="3074" max="3074" width="23.7109375" style="218" customWidth="1"/>
    <col min="3075" max="3077" width="13.7109375" style="218" customWidth="1"/>
    <col min="3078" max="3078" width="13.85546875" style="218" customWidth="1"/>
    <col min="3079" max="3086" width="13.7109375" style="218" customWidth="1"/>
    <col min="3087" max="3087" width="3.140625" style="218" customWidth="1"/>
    <col min="3088" max="3088" width="15.7109375" style="218" customWidth="1"/>
    <col min="3089" max="3328" width="9.140625" style="218"/>
    <col min="3329" max="3329" width="1.7109375" style="218" customWidth="1"/>
    <col min="3330" max="3330" width="23.7109375" style="218" customWidth="1"/>
    <col min="3331" max="3333" width="13.7109375" style="218" customWidth="1"/>
    <col min="3334" max="3334" width="13.85546875" style="218" customWidth="1"/>
    <col min="3335" max="3342" width="13.7109375" style="218" customWidth="1"/>
    <col min="3343" max="3343" width="3.140625" style="218" customWidth="1"/>
    <col min="3344" max="3344" width="15.7109375" style="218" customWidth="1"/>
    <col min="3345" max="3584" width="9.140625" style="218"/>
    <col min="3585" max="3585" width="1.7109375" style="218" customWidth="1"/>
    <col min="3586" max="3586" width="23.7109375" style="218" customWidth="1"/>
    <col min="3587" max="3589" width="13.7109375" style="218" customWidth="1"/>
    <col min="3590" max="3590" width="13.85546875" style="218" customWidth="1"/>
    <col min="3591" max="3598" width="13.7109375" style="218" customWidth="1"/>
    <col min="3599" max="3599" width="3.140625" style="218" customWidth="1"/>
    <col min="3600" max="3600" width="15.7109375" style="218" customWidth="1"/>
    <col min="3601" max="3840" width="9.140625" style="218"/>
    <col min="3841" max="3841" width="1.7109375" style="218" customWidth="1"/>
    <col min="3842" max="3842" width="23.7109375" style="218" customWidth="1"/>
    <col min="3843" max="3845" width="13.7109375" style="218" customWidth="1"/>
    <col min="3846" max="3846" width="13.85546875" style="218" customWidth="1"/>
    <col min="3847" max="3854" width="13.7109375" style="218" customWidth="1"/>
    <col min="3855" max="3855" width="3.140625" style="218" customWidth="1"/>
    <col min="3856" max="3856" width="15.7109375" style="218" customWidth="1"/>
    <col min="3857" max="4096" width="9.140625" style="218"/>
    <col min="4097" max="4097" width="1.7109375" style="218" customWidth="1"/>
    <col min="4098" max="4098" width="23.7109375" style="218" customWidth="1"/>
    <col min="4099" max="4101" width="13.7109375" style="218" customWidth="1"/>
    <col min="4102" max="4102" width="13.85546875" style="218" customWidth="1"/>
    <col min="4103" max="4110" width="13.7109375" style="218" customWidth="1"/>
    <col min="4111" max="4111" width="3.140625" style="218" customWidth="1"/>
    <col min="4112" max="4112" width="15.7109375" style="218" customWidth="1"/>
    <col min="4113" max="4352" width="9.140625" style="218"/>
    <col min="4353" max="4353" width="1.7109375" style="218" customWidth="1"/>
    <col min="4354" max="4354" width="23.7109375" style="218" customWidth="1"/>
    <col min="4355" max="4357" width="13.7109375" style="218" customWidth="1"/>
    <col min="4358" max="4358" width="13.85546875" style="218" customWidth="1"/>
    <col min="4359" max="4366" width="13.7109375" style="218" customWidth="1"/>
    <col min="4367" max="4367" width="3.140625" style="218" customWidth="1"/>
    <col min="4368" max="4368" width="15.7109375" style="218" customWidth="1"/>
    <col min="4369" max="4608" width="9.140625" style="218"/>
    <col min="4609" max="4609" width="1.7109375" style="218" customWidth="1"/>
    <col min="4610" max="4610" width="23.7109375" style="218" customWidth="1"/>
    <col min="4611" max="4613" width="13.7109375" style="218" customWidth="1"/>
    <col min="4614" max="4614" width="13.85546875" style="218" customWidth="1"/>
    <col min="4615" max="4622" width="13.7109375" style="218" customWidth="1"/>
    <col min="4623" max="4623" width="3.140625" style="218" customWidth="1"/>
    <col min="4624" max="4624" width="15.7109375" style="218" customWidth="1"/>
    <col min="4625" max="4864" width="9.140625" style="218"/>
    <col min="4865" max="4865" width="1.7109375" style="218" customWidth="1"/>
    <col min="4866" max="4866" width="23.7109375" style="218" customWidth="1"/>
    <col min="4867" max="4869" width="13.7109375" style="218" customWidth="1"/>
    <col min="4870" max="4870" width="13.85546875" style="218" customWidth="1"/>
    <col min="4871" max="4878" width="13.7109375" style="218" customWidth="1"/>
    <col min="4879" max="4879" width="3.140625" style="218" customWidth="1"/>
    <col min="4880" max="4880" width="15.7109375" style="218" customWidth="1"/>
    <col min="4881" max="5120" width="9.140625" style="218"/>
    <col min="5121" max="5121" width="1.7109375" style="218" customWidth="1"/>
    <col min="5122" max="5122" width="23.7109375" style="218" customWidth="1"/>
    <col min="5123" max="5125" width="13.7109375" style="218" customWidth="1"/>
    <col min="5126" max="5126" width="13.85546875" style="218" customWidth="1"/>
    <col min="5127" max="5134" width="13.7109375" style="218" customWidth="1"/>
    <col min="5135" max="5135" width="3.140625" style="218" customWidth="1"/>
    <col min="5136" max="5136" width="15.7109375" style="218" customWidth="1"/>
    <col min="5137" max="5376" width="9.140625" style="218"/>
    <col min="5377" max="5377" width="1.7109375" style="218" customWidth="1"/>
    <col min="5378" max="5378" width="23.7109375" style="218" customWidth="1"/>
    <col min="5379" max="5381" width="13.7109375" style="218" customWidth="1"/>
    <col min="5382" max="5382" width="13.85546875" style="218" customWidth="1"/>
    <col min="5383" max="5390" width="13.7109375" style="218" customWidth="1"/>
    <col min="5391" max="5391" width="3.140625" style="218" customWidth="1"/>
    <col min="5392" max="5392" width="15.7109375" style="218" customWidth="1"/>
    <col min="5393" max="5632" width="9.140625" style="218"/>
    <col min="5633" max="5633" width="1.7109375" style="218" customWidth="1"/>
    <col min="5634" max="5634" width="23.7109375" style="218" customWidth="1"/>
    <col min="5635" max="5637" width="13.7109375" style="218" customWidth="1"/>
    <col min="5638" max="5638" width="13.85546875" style="218" customWidth="1"/>
    <col min="5639" max="5646" width="13.7109375" style="218" customWidth="1"/>
    <col min="5647" max="5647" width="3.140625" style="218" customWidth="1"/>
    <col min="5648" max="5648" width="15.7109375" style="218" customWidth="1"/>
    <col min="5649" max="5888" width="9.140625" style="218"/>
    <col min="5889" max="5889" width="1.7109375" style="218" customWidth="1"/>
    <col min="5890" max="5890" width="23.7109375" style="218" customWidth="1"/>
    <col min="5891" max="5893" width="13.7109375" style="218" customWidth="1"/>
    <col min="5894" max="5894" width="13.85546875" style="218" customWidth="1"/>
    <col min="5895" max="5902" width="13.7109375" style="218" customWidth="1"/>
    <col min="5903" max="5903" width="3.140625" style="218" customWidth="1"/>
    <col min="5904" max="5904" width="15.7109375" style="218" customWidth="1"/>
    <col min="5905" max="6144" width="9.140625" style="218"/>
    <col min="6145" max="6145" width="1.7109375" style="218" customWidth="1"/>
    <col min="6146" max="6146" width="23.7109375" style="218" customWidth="1"/>
    <col min="6147" max="6149" width="13.7109375" style="218" customWidth="1"/>
    <col min="6150" max="6150" width="13.85546875" style="218" customWidth="1"/>
    <col min="6151" max="6158" width="13.7109375" style="218" customWidth="1"/>
    <col min="6159" max="6159" width="3.140625" style="218" customWidth="1"/>
    <col min="6160" max="6160" width="15.7109375" style="218" customWidth="1"/>
    <col min="6161" max="6400" width="9.140625" style="218"/>
    <col min="6401" max="6401" width="1.7109375" style="218" customWidth="1"/>
    <col min="6402" max="6402" width="23.7109375" style="218" customWidth="1"/>
    <col min="6403" max="6405" width="13.7109375" style="218" customWidth="1"/>
    <col min="6406" max="6406" width="13.85546875" style="218" customWidth="1"/>
    <col min="6407" max="6414" width="13.7109375" style="218" customWidth="1"/>
    <col min="6415" max="6415" width="3.140625" style="218" customWidth="1"/>
    <col min="6416" max="6416" width="15.7109375" style="218" customWidth="1"/>
    <col min="6417" max="6656" width="9.140625" style="218"/>
    <col min="6657" max="6657" width="1.7109375" style="218" customWidth="1"/>
    <col min="6658" max="6658" width="23.7109375" style="218" customWidth="1"/>
    <col min="6659" max="6661" width="13.7109375" style="218" customWidth="1"/>
    <col min="6662" max="6662" width="13.85546875" style="218" customWidth="1"/>
    <col min="6663" max="6670" width="13.7109375" style="218" customWidth="1"/>
    <col min="6671" max="6671" width="3.140625" style="218" customWidth="1"/>
    <col min="6672" max="6672" width="15.7109375" style="218" customWidth="1"/>
    <col min="6673" max="6912" width="9.140625" style="218"/>
    <col min="6913" max="6913" width="1.7109375" style="218" customWidth="1"/>
    <col min="6914" max="6914" width="23.7109375" style="218" customWidth="1"/>
    <col min="6915" max="6917" width="13.7109375" style="218" customWidth="1"/>
    <col min="6918" max="6918" width="13.85546875" style="218" customWidth="1"/>
    <col min="6919" max="6926" width="13.7109375" style="218" customWidth="1"/>
    <col min="6927" max="6927" width="3.140625" style="218" customWidth="1"/>
    <col min="6928" max="6928" width="15.7109375" style="218" customWidth="1"/>
    <col min="6929" max="7168" width="9.140625" style="218"/>
    <col min="7169" max="7169" width="1.7109375" style="218" customWidth="1"/>
    <col min="7170" max="7170" width="23.7109375" style="218" customWidth="1"/>
    <col min="7171" max="7173" width="13.7109375" style="218" customWidth="1"/>
    <col min="7174" max="7174" width="13.85546875" style="218" customWidth="1"/>
    <col min="7175" max="7182" width="13.7109375" style="218" customWidth="1"/>
    <col min="7183" max="7183" width="3.140625" style="218" customWidth="1"/>
    <col min="7184" max="7184" width="15.7109375" style="218" customWidth="1"/>
    <col min="7185" max="7424" width="9.140625" style="218"/>
    <col min="7425" max="7425" width="1.7109375" style="218" customWidth="1"/>
    <col min="7426" max="7426" width="23.7109375" style="218" customWidth="1"/>
    <col min="7427" max="7429" width="13.7109375" style="218" customWidth="1"/>
    <col min="7430" max="7430" width="13.85546875" style="218" customWidth="1"/>
    <col min="7431" max="7438" width="13.7109375" style="218" customWidth="1"/>
    <col min="7439" max="7439" width="3.140625" style="218" customWidth="1"/>
    <col min="7440" max="7440" width="15.7109375" style="218" customWidth="1"/>
    <col min="7441" max="7680" width="9.140625" style="218"/>
    <col min="7681" max="7681" width="1.7109375" style="218" customWidth="1"/>
    <col min="7682" max="7682" width="23.7109375" style="218" customWidth="1"/>
    <col min="7683" max="7685" width="13.7109375" style="218" customWidth="1"/>
    <col min="7686" max="7686" width="13.85546875" style="218" customWidth="1"/>
    <col min="7687" max="7694" width="13.7109375" style="218" customWidth="1"/>
    <col min="7695" max="7695" width="3.140625" style="218" customWidth="1"/>
    <col min="7696" max="7696" width="15.7109375" style="218" customWidth="1"/>
    <col min="7697" max="7936" width="9.140625" style="218"/>
    <col min="7937" max="7937" width="1.7109375" style="218" customWidth="1"/>
    <col min="7938" max="7938" width="23.7109375" style="218" customWidth="1"/>
    <col min="7939" max="7941" width="13.7109375" style="218" customWidth="1"/>
    <col min="7942" max="7942" width="13.85546875" style="218" customWidth="1"/>
    <col min="7943" max="7950" width="13.7109375" style="218" customWidth="1"/>
    <col min="7951" max="7951" width="3.140625" style="218" customWidth="1"/>
    <col min="7952" max="7952" width="15.7109375" style="218" customWidth="1"/>
    <col min="7953" max="8192" width="9.140625" style="218"/>
    <col min="8193" max="8193" width="1.7109375" style="218" customWidth="1"/>
    <col min="8194" max="8194" width="23.7109375" style="218" customWidth="1"/>
    <col min="8195" max="8197" width="13.7109375" style="218" customWidth="1"/>
    <col min="8198" max="8198" width="13.85546875" style="218" customWidth="1"/>
    <col min="8199" max="8206" width="13.7109375" style="218" customWidth="1"/>
    <col min="8207" max="8207" width="3.140625" style="218" customWidth="1"/>
    <col min="8208" max="8208" width="15.7109375" style="218" customWidth="1"/>
    <col min="8209" max="8448" width="9.140625" style="218"/>
    <col min="8449" max="8449" width="1.7109375" style="218" customWidth="1"/>
    <col min="8450" max="8450" width="23.7109375" style="218" customWidth="1"/>
    <col min="8451" max="8453" width="13.7109375" style="218" customWidth="1"/>
    <col min="8454" max="8454" width="13.85546875" style="218" customWidth="1"/>
    <col min="8455" max="8462" width="13.7109375" style="218" customWidth="1"/>
    <col min="8463" max="8463" width="3.140625" style="218" customWidth="1"/>
    <col min="8464" max="8464" width="15.7109375" style="218" customWidth="1"/>
    <col min="8465" max="8704" width="9.140625" style="218"/>
    <col min="8705" max="8705" width="1.7109375" style="218" customWidth="1"/>
    <col min="8706" max="8706" width="23.7109375" style="218" customWidth="1"/>
    <col min="8707" max="8709" width="13.7109375" style="218" customWidth="1"/>
    <col min="8710" max="8710" width="13.85546875" style="218" customWidth="1"/>
    <col min="8711" max="8718" width="13.7109375" style="218" customWidth="1"/>
    <col min="8719" max="8719" width="3.140625" style="218" customWidth="1"/>
    <col min="8720" max="8720" width="15.7109375" style="218" customWidth="1"/>
    <col min="8721" max="8960" width="9.140625" style="218"/>
    <col min="8961" max="8961" width="1.7109375" style="218" customWidth="1"/>
    <col min="8962" max="8962" width="23.7109375" style="218" customWidth="1"/>
    <col min="8963" max="8965" width="13.7109375" style="218" customWidth="1"/>
    <col min="8966" max="8966" width="13.85546875" style="218" customWidth="1"/>
    <col min="8967" max="8974" width="13.7109375" style="218" customWidth="1"/>
    <col min="8975" max="8975" width="3.140625" style="218" customWidth="1"/>
    <col min="8976" max="8976" width="15.7109375" style="218" customWidth="1"/>
    <col min="8977" max="9216" width="9.140625" style="218"/>
    <col min="9217" max="9217" width="1.7109375" style="218" customWidth="1"/>
    <col min="9218" max="9218" width="23.7109375" style="218" customWidth="1"/>
    <col min="9219" max="9221" width="13.7109375" style="218" customWidth="1"/>
    <col min="9222" max="9222" width="13.85546875" style="218" customWidth="1"/>
    <col min="9223" max="9230" width="13.7109375" style="218" customWidth="1"/>
    <col min="9231" max="9231" width="3.140625" style="218" customWidth="1"/>
    <col min="9232" max="9232" width="15.7109375" style="218" customWidth="1"/>
    <col min="9233" max="9472" width="9.140625" style="218"/>
    <col min="9473" max="9473" width="1.7109375" style="218" customWidth="1"/>
    <col min="9474" max="9474" width="23.7109375" style="218" customWidth="1"/>
    <col min="9475" max="9477" width="13.7109375" style="218" customWidth="1"/>
    <col min="9478" max="9478" width="13.85546875" style="218" customWidth="1"/>
    <col min="9479" max="9486" width="13.7109375" style="218" customWidth="1"/>
    <col min="9487" max="9487" width="3.140625" style="218" customWidth="1"/>
    <col min="9488" max="9488" width="15.7109375" style="218" customWidth="1"/>
    <col min="9489" max="9728" width="9.140625" style="218"/>
    <col min="9729" max="9729" width="1.7109375" style="218" customWidth="1"/>
    <col min="9730" max="9730" width="23.7109375" style="218" customWidth="1"/>
    <col min="9731" max="9733" width="13.7109375" style="218" customWidth="1"/>
    <col min="9734" max="9734" width="13.85546875" style="218" customWidth="1"/>
    <col min="9735" max="9742" width="13.7109375" style="218" customWidth="1"/>
    <col min="9743" max="9743" width="3.140625" style="218" customWidth="1"/>
    <col min="9744" max="9744" width="15.7109375" style="218" customWidth="1"/>
    <col min="9745" max="9984" width="9.140625" style="218"/>
    <col min="9985" max="9985" width="1.7109375" style="218" customWidth="1"/>
    <col min="9986" max="9986" width="23.7109375" style="218" customWidth="1"/>
    <col min="9987" max="9989" width="13.7109375" style="218" customWidth="1"/>
    <col min="9990" max="9990" width="13.85546875" style="218" customWidth="1"/>
    <col min="9991" max="9998" width="13.7109375" style="218" customWidth="1"/>
    <col min="9999" max="9999" width="3.140625" style="218" customWidth="1"/>
    <col min="10000" max="10000" width="15.7109375" style="218" customWidth="1"/>
    <col min="10001" max="10240" width="9.140625" style="218"/>
    <col min="10241" max="10241" width="1.7109375" style="218" customWidth="1"/>
    <col min="10242" max="10242" width="23.7109375" style="218" customWidth="1"/>
    <col min="10243" max="10245" width="13.7109375" style="218" customWidth="1"/>
    <col min="10246" max="10246" width="13.85546875" style="218" customWidth="1"/>
    <col min="10247" max="10254" width="13.7109375" style="218" customWidth="1"/>
    <col min="10255" max="10255" width="3.140625" style="218" customWidth="1"/>
    <col min="10256" max="10256" width="15.7109375" style="218" customWidth="1"/>
    <col min="10257" max="10496" width="9.140625" style="218"/>
    <col min="10497" max="10497" width="1.7109375" style="218" customWidth="1"/>
    <col min="10498" max="10498" width="23.7109375" style="218" customWidth="1"/>
    <col min="10499" max="10501" width="13.7109375" style="218" customWidth="1"/>
    <col min="10502" max="10502" width="13.85546875" style="218" customWidth="1"/>
    <col min="10503" max="10510" width="13.7109375" style="218" customWidth="1"/>
    <col min="10511" max="10511" width="3.140625" style="218" customWidth="1"/>
    <col min="10512" max="10512" width="15.7109375" style="218" customWidth="1"/>
    <col min="10513" max="10752" width="9.140625" style="218"/>
    <col min="10753" max="10753" width="1.7109375" style="218" customWidth="1"/>
    <col min="10754" max="10754" width="23.7109375" style="218" customWidth="1"/>
    <col min="10755" max="10757" width="13.7109375" style="218" customWidth="1"/>
    <col min="10758" max="10758" width="13.85546875" style="218" customWidth="1"/>
    <col min="10759" max="10766" width="13.7109375" style="218" customWidth="1"/>
    <col min="10767" max="10767" width="3.140625" style="218" customWidth="1"/>
    <col min="10768" max="10768" width="15.7109375" style="218" customWidth="1"/>
    <col min="10769" max="11008" width="9.140625" style="218"/>
    <col min="11009" max="11009" width="1.7109375" style="218" customWidth="1"/>
    <col min="11010" max="11010" width="23.7109375" style="218" customWidth="1"/>
    <col min="11011" max="11013" width="13.7109375" style="218" customWidth="1"/>
    <col min="11014" max="11014" width="13.85546875" style="218" customWidth="1"/>
    <col min="11015" max="11022" width="13.7109375" style="218" customWidth="1"/>
    <col min="11023" max="11023" width="3.140625" style="218" customWidth="1"/>
    <col min="11024" max="11024" width="15.7109375" style="218" customWidth="1"/>
    <col min="11025" max="11264" width="9.140625" style="218"/>
    <col min="11265" max="11265" width="1.7109375" style="218" customWidth="1"/>
    <col min="11266" max="11266" width="23.7109375" style="218" customWidth="1"/>
    <col min="11267" max="11269" width="13.7109375" style="218" customWidth="1"/>
    <col min="11270" max="11270" width="13.85546875" style="218" customWidth="1"/>
    <col min="11271" max="11278" width="13.7109375" style="218" customWidth="1"/>
    <col min="11279" max="11279" width="3.140625" style="218" customWidth="1"/>
    <col min="11280" max="11280" width="15.7109375" style="218" customWidth="1"/>
    <col min="11281" max="11520" width="9.140625" style="218"/>
    <col min="11521" max="11521" width="1.7109375" style="218" customWidth="1"/>
    <col min="11522" max="11522" width="23.7109375" style="218" customWidth="1"/>
    <col min="11523" max="11525" width="13.7109375" style="218" customWidth="1"/>
    <col min="11526" max="11526" width="13.85546875" style="218" customWidth="1"/>
    <col min="11527" max="11534" width="13.7109375" style="218" customWidth="1"/>
    <col min="11535" max="11535" width="3.140625" style="218" customWidth="1"/>
    <col min="11536" max="11536" width="15.7109375" style="218" customWidth="1"/>
    <col min="11537" max="11776" width="9.140625" style="218"/>
    <col min="11777" max="11777" width="1.7109375" style="218" customWidth="1"/>
    <col min="11778" max="11778" width="23.7109375" style="218" customWidth="1"/>
    <col min="11779" max="11781" width="13.7109375" style="218" customWidth="1"/>
    <col min="11782" max="11782" width="13.85546875" style="218" customWidth="1"/>
    <col min="11783" max="11790" width="13.7109375" style="218" customWidth="1"/>
    <col min="11791" max="11791" width="3.140625" style="218" customWidth="1"/>
    <col min="11792" max="11792" width="15.7109375" style="218" customWidth="1"/>
    <col min="11793" max="12032" width="9.140625" style="218"/>
    <col min="12033" max="12033" width="1.7109375" style="218" customWidth="1"/>
    <col min="12034" max="12034" width="23.7109375" style="218" customWidth="1"/>
    <col min="12035" max="12037" width="13.7109375" style="218" customWidth="1"/>
    <col min="12038" max="12038" width="13.85546875" style="218" customWidth="1"/>
    <col min="12039" max="12046" width="13.7109375" style="218" customWidth="1"/>
    <col min="12047" max="12047" width="3.140625" style="218" customWidth="1"/>
    <col min="12048" max="12048" width="15.7109375" style="218" customWidth="1"/>
    <col min="12049" max="12288" width="9.140625" style="218"/>
    <col min="12289" max="12289" width="1.7109375" style="218" customWidth="1"/>
    <col min="12290" max="12290" width="23.7109375" style="218" customWidth="1"/>
    <col min="12291" max="12293" width="13.7109375" style="218" customWidth="1"/>
    <col min="12294" max="12294" width="13.85546875" style="218" customWidth="1"/>
    <col min="12295" max="12302" width="13.7109375" style="218" customWidth="1"/>
    <col min="12303" max="12303" width="3.140625" style="218" customWidth="1"/>
    <col min="12304" max="12304" width="15.7109375" style="218" customWidth="1"/>
    <col min="12305" max="12544" width="9.140625" style="218"/>
    <col min="12545" max="12545" width="1.7109375" style="218" customWidth="1"/>
    <col min="12546" max="12546" width="23.7109375" style="218" customWidth="1"/>
    <col min="12547" max="12549" width="13.7109375" style="218" customWidth="1"/>
    <col min="12550" max="12550" width="13.85546875" style="218" customWidth="1"/>
    <col min="12551" max="12558" width="13.7109375" style="218" customWidth="1"/>
    <col min="12559" max="12559" width="3.140625" style="218" customWidth="1"/>
    <col min="12560" max="12560" width="15.7109375" style="218" customWidth="1"/>
    <col min="12561" max="12800" width="9.140625" style="218"/>
    <col min="12801" max="12801" width="1.7109375" style="218" customWidth="1"/>
    <col min="12802" max="12802" width="23.7109375" style="218" customWidth="1"/>
    <col min="12803" max="12805" width="13.7109375" style="218" customWidth="1"/>
    <col min="12806" max="12806" width="13.85546875" style="218" customWidth="1"/>
    <col min="12807" max="12814" width="13.7109375" style="218" customWidth="1"/>
    <col min="12815" max="12815" width="3.140625" style="218" customWidth="1"/>
    <col min="12816" max="12816" width="15.7109375" style="218" customWidth="1"/>
    <col min="12817" max="13056" width="9.140625" style="218"/>
    <col min="13057" max="13057" width="1.7109375" style="218" customWidth="1"/>
    <col min="13058" max="13058" width="23.7109375" style="218" customWidth="1"/>
    <col min="13059" max="13061" width="13.7109375" style="218" customWidth="1"/>
    <col min="13062" max="13062" width="13.85546875" style="218" customWidth="1"/>
    <col min="13063" max="13070" width="13.7109375" style="218" customWidth="1"/>
    <col min="13071" max="13071" width="3.140625" style="218" customWidth="1"/>
    <col min="13072" max="13072" width="15.7109375" style="218" customWidth="1"/>
    <col min="13073" max="13312" width="9.140625" style="218"/>
    <col min="13313" max="13313" width="1.7109375" style="218" customWidth="1"/>
    <col min="13314" max="13314" width="23.7109375" style="218" customWidth="1"/>
    <col min="13315" max="13317" width="13.7109375" style="218" customWidth="1"/>
    <col min="13318" max="13318" width="13.85546875" style="218" customWidth="1"/>
    <col min="13319" max="13326" width="13.7109375" style="218" customWidth="1"/>
    <col min="13327" max="13327" width="3.140625" style="218" customWidth="1"/>
    <col min="13328" max="13328" width="15.7109375" style="218" customWidth="1"/>
    <col min="13329" max="13568" width="9.140625" style="218"/>
    <col min="13569" max="13569" width="1.7109375" style="218" customWidth="1"/>
    <col min="13570" max="13570" width="23.7109375" style="218" customWidth="1"/>
    <col min="13571" max="13573" width="13.7109375" style="218" customWidth="1"/>
    <col min="13574" max="13574" width="13.85546875" style="218" customWidth="1"/>
    <col min="13575" max="13582" width="13.7109375" style="218" customWidth="1"/>
    <col min="13583" max="13583" width="3.140625" style="218" customWidth="1"/>
    <col min="13584" max="13584" width="15.7109375" style="218" customWidth="1"/>
    <col min="13585" max="13824" width="9.140625" style="218"/>
    <col min="13825" max="13825" width="1.7109375" style="218" customWidth="1"/>
    <col min="13826" max="13826" width="23.7109375" style="218" customWidth="1"/>
    <col min="13827" max="13829" width="13.7109375" style="218" customWidth="1"/>
    <col min="13830" max="13830" width="13.85546875" style="218" customWidth="1"/>
    <col min="13831" max="13838" width="13.7109375" style="218" customWidth="1"/>
    <col min="13839" max="13839" width="3.140625" style="218" customWidth="1"/>
    <col min="13840" max="13840" width="15.7109375" style="218" customWidth="1"/>
    <col min="13841" max="14080" width="9.140625" style="218"/>
    <col min="14081" max="14081" width="1.7109375" style="218" customWidth="1"/>
    <col min="14082" max="14082" width="23.7109375" style="218" customWidth="1"/>
    <col min="14083" max="14085" width="13.7109375" style="218" customWidth="1"/>
    <col min="14086" max="14086" width="13.85546875" style="218" customWidth="1"/>
    <col min="14087" max="14094" width="13.7109375" style="218" customWidth="1"/>
    <col min="14095" max="14095" width="3.140625" style="218" customWidth="1"/>
    <col min="14096" max="14096" width="15.7109375" style="218" customWidth="1"/>
    <col min="14097" max="14336" width="9.140625" style="218"/>
    <col min="14337" max="14337" width="1.7109375" style="218" customWidth="1"/>
    <col min="14338" max="14338" width="23.7109375" style="218" customWidth="1"/>
    <col min="14339" max="14341" width="13.7109375" style="218" customWidth="1"/>
    <col min="14342" max="14342" width="13.85546875" style="218" customWidth="1"/>
    <col min="14343" max="14350" width="13.7109375" style="218" customWidth="1"/>
    <col min="14351" max="14351" width="3.140625" style="218" customWidth="1"/>
    <col min="14352" max="14352" width="15.7109375" style="218" customWidth="1"/>
    <col min="14353" max="14592" width="9.140625" style="218"/>
    <col min="14593" max="14593" width="1.7109375" style="218" customWidth="1"/>
    <col min="14594" max="14594" width="23.7109375" style="218" customWidth="1"/>
    <col min="14595" max="14597" width="13.7109375" style="218" customWidth="1"/>
    <col min="14598" max="14598" width="13.85546875" style="218" customWidth="1"/>
    <col min="14599" max="14606" width="13.7109375" style="218" customWidth="1"/>
    <col min="14607" max="14607" width="3.140625" style="218" customWidth="1"/>
    <col min="14608" max="14608" width="15.7109375" style="218" customWidth="1"/>
    <col min="14609" max="14848" width="9.140625" style="218"/>
    <col min="14849" max="14849" width="1.7109375" style="218" customWidth="1"/>
    <col min="14850" max="14850" width="23.7109375" style="218" customWidth="1"/>
    <col min="14851" max="14853" width="13.7109375" style="218" customWidth="1"/>
    <col min="14854" max="14854" width="13.85546875" style="218" customWidth="1"/>
    <col min="14855" max="14862" width="13.7109375" style="218" customWidth="1"/>
    <col min="14863" max="14863" width="3.140625" style="218" customWidth="1"/>
    <col min="14864" max="14864" width="15.7109375" style="218" customWidth="1"/>
    <col min="14865" max="15104" width="9.140625" style="218"/>
    <col min="15105" max="15105" width="1.7109375" style="218" customWidth="1"/>
    <col min="15106" max="15106" width="23.7109375" style="218" customWidth="1"/>
    <col min="15107" max="15109" width="13.7109375" style="218" customWidth="1"/>
    <col min="15110" max="15110" width="13.85546875" style="218" customWidth="1"/>
    <col min="15111" max="15118" width="13.7109375" style="218" customWidth="1"/>
    <col min="15119" max="15119" width="3.140625" style="218" customWidth="1"/>
    <col min="15120" max="15120" width="15.7109375" style="218" customWidth="1"/>
    <col min="15121" max="15360" width="9.140625" style="218"/>
    <col min="15361" max="15361" width="1.7109375" style="218" customWidth="1"/>
    <col min="15362" max="15362" width="23.7109375" style="218" customWidth="1"/>
    <col min="15363" max="15365" width="13.7109375" style="218" customWidth="1"/>
    <col min="15366" max="15366" width="13.85546875" style="218" customWidth="1"/>
    <col min="15367" max="15374" width="13.7109375" style="218" customWidth="1"/>
    <col min="15375" max="15375" width="3.140625" style="218" customWidth="1"/>
    <col min="15376" max="15376" width="15.7109375" style="218" customWidth="1"/>
    <col min="15377" max="15616" width="9.140625" style="218"/>
    <col min="15617" max="15617" width="1.7109375" style="218" customWidth="1"/>
    <col min="15618" max="15618" width="23.7109375" style="218" customWidth="1"/>
    <col min="15619" max="15621" width="13.7109375" style="218" customWidth="1"/>
    <col min="15622" max="15622" width="13.85546875" style="218" customWidth="1"/>
    <col min="15623" max="15630" width="13.7109375" style="218" customWidth="1"/>
    <col min="15631" max="15631" width="3.140625" style="218" customWidth="1"/>
    <col min="15632" max="15632" width="15.7109375" style="218" customWidth="1"/>
    <col min="15633" max="15872" width="9.140625" style="218"/>
    <col min="15873" max="15873" width="1.7109375" style="218" customWidth="1"/>
    <col min="15874" max="15874" width="23.7109375" style="218" customWidth="1"/>
    <col min="15875" max="15877" width="13.7109375" style="218" customWidth="1"/>
    <col min="15878" max="15878" width="13.85546875" style="218" customWidth="1"/>
    <col min="15879" max="15886" width="13.7109375" style="218" customWidth="1"/>
    <col min="15887" max="15887" width="3.140625" style="218" customWidth="1"/>
    <col min="15888" max="15888" width="15.7109375" style="218" customWidth="1"/>
    <col min="15889" max="16128" width="9.140625" style="218"/>
    <col min="16129" max="16129" width="1.7109375" style="218" customWidth="1"/>
    <col min="16130" max="16130" width="23.7109375" style="218" customWidth="1"/>
    <col min="16131" max="16133" width="13.7109375" style="218" customWidth="1"/>
    <col min="16134" max="16134" width="13.85546875" style="218" customWidth="1"/>
    <col min="16135" max="16142" width="13.7109375" style="218" customWidth="1"/>
    <col min="16143" max="16143" width="3.140625" style="218" customWidth="1"/>
    <col min="16144" max="16144" width="15.7109375" style="218" customWidth="1"/>
    <col min="16145" max="16384" width="9.140625" style="218"/>
  </cols>
  <sheetData>
    <row r="2" spans="1:16" ht="15.75">
      <c r="A2" s="213"/>
      <c r="B2" s="214" t="s">
        <v>229</v>
      </c>
      <c r="C2" s="215"/>
      <c r="D2" s="215"/>
      <c r="E2" s="215"/>
      <c r="F2" s="215"/>
      <c r="G2" s="215"/>
      <c r="H2" s="216"/>
      <c r="I2" s="217"/>
      <c r="J2" s="217"/>
      <c r="K2" s="217"/>
      <c r="L2" s="217"/>
      <c r="M2" s="217"/>
      <c r="N2" s="217"/>
      <c r="O2" s="217"/>
      <c r="P2" s="217"/>
    </row>
    <row r="3" spans="1:16" ht="15.75">
      <c r="A3" s="213"/>
      <c r="B3" s="214" t="s">
        <v>230</v>
      </c>
      <c r="C3" s="215"/>
      <c r="D3" s="215"/>
      <c r="E3" s="215"/>
      <c r="F3" s="215"/>
      <c r="G3" s="215"/>
      <c r="H3" s="216"/>
      <c r="I3" s="217"/>
      <c r="J3" s="217"/>
      <c r="K3" s="217"/>
      <c r="L3" s="217"/>
      <c r="M3" s="217"/>
      <c r="N3" s="217"/>
      <c r="O3" s="217"/>
      <c r="P3" s="217"/>
    </row>
    <row r="4" spans="1:16">
      <c r="A4" s="213"/>
      <c r="B4" s="219"/>
      <c r="C4" s="220"/>
      <c r="D4" s="220"/>
      <c r="E4" s="220"/>
      <c r="F4" s="220"/>
      <c r="G4" s="220"/>
      <c r="H4" s="221"/>
      <c r="I4" s="220"/>
      <c r="J4" s="220"/>
      <c r="K4" s="220"/>
      <c r="L4" s="220"/>
      <c r="M4" s="220"/>
      <c r="N4" s="220"/>
      <c r="O4" s="220"/>
      <c r="P4" s="220"/>
    </row>
    <row r="5" spans="1:16">
      <c r="A5" s="213"/>
      <c r="B5" s="219" t="s">
        <v>231</v>
      </c>
      <c r="C5" s="220"/>
      <c r="D5" s="220"/>
      <c r="E5" s="220"/>
      <c r="F5" s="220"/>
      <c r="G5" s="220"/>
      <c r="H5" s="221"/>
      <c r="I5" s="220"/>
      <c r="J5" s="220"/>
      <c r="K5" s="220"/>
      <c r="L5" s="220"/>
      <c r="M5" s="220"/>
      <c r="N5" s="220"/>
      <c r="O5" s="220"/>
      <c r="P5" s="220"/>
    </row>
    <row r="6" spans="1:16">
      <c r="A6" s="213"/>
      <c r="B6" s="219" t="s">
        <v>232</v>
      </c>
      <c r="C6" s="220"/>
      <c r="D6" s="220"/>
      <c r="E6" s="220"/>
      <c r="F6" s="220"/>
      <c r="G6" s="220"/>
      <c r="H6" s="221"/>
      <c r="I6" s="220"/>
      <c r="J6" s="220"/>
      <c r="K6" s="220"/>
      <c r="L6" s="220"/>
      <c r="M6" s="220"/>
      <c r="N6" s="220"/>
      <c r="O6" s="220"/>
      <c r="P6" s="220"/>
    </row>
    <row r="7" spans="1:16">
      <c r="A7" s="213"/>
      <c r="B7" s="219" t="s">
        <v>233</v>
      </c>
      <c r="C7" s="220"/>
      <c r="D7" s="220"/>
      <c r="E7" s="220"/>
      <c r="F7" s="220"/>
      <c r="G7" s="220"/>
      <c r="H7" s="221"/>
      <c r="I7" s="220"/>
      <c r="J7" s="220"/>
      <c r="K7" s="220"/>
      <c r="L7" s="220"/>
      <c r="M7" s="220"/>
      <c r="N7" s="220"/>
      <c r="O7" s="220"/>
      <c r="P7" s="220"/>
    </row>
    <row r="8" spans="1:16">
      <c r="A8" s="213"/>
      <c r="B8" s="219" t="s">
        <v>234</v>
      </c>
      <c r="C8" s="220"/>
      <c r="D8" s="220"/>
      <c r="E8" s="220"/>
      <c r="F8" s="220"/>
      <c r="G8" s="220"/>
      <c r="H8" s="221"/>
      <c r="I8" s="220"/>
      <c r="J8" s="220"/>
      <c r="K8" s="220"/>
      <c r="L8" s="220"/>
      <c r="M8" s="220"/>
      <c r="N8" s="220"/>
      <c r="O8" s="220"/>
      <c r="P8" s="220"/>
    </row>
    <row r="9" spans="1:16">
      <c r="A9" s="213"/>
      <c r="B9" s="219" t="s">
        <v>235</v>
      </c>
      <c r="C9" s="220"/>
      <c r="D9" s="220"/>
      <c r="E9" s="220"/>
      <c r="F9" s="220"/>
      <c r="G9" s="220"/>
      <c r="H9" s="221"/>
      <c r="I9" s="220"/>
      <c r="J9" s="220"/>
      <c r="K9" s="220"/>
      <c r="L9" s="220"/>
      <c r="M9" s="220"/>
      <c r="N9" s="220"/>
      <c r="O9" s="220"/>
      <c r="P9" s="220"/>
    </row>
    <row r="10" spans="1:16">
      <c r="A10" s="213"/>
      <c r="B10" s="219" t="s">
        <v>236</v>
      </c>
      <c r="C10" s="220"/>
      <c r="D10" s="220"/>
      <c r="E10" s="220"/>
      <c r="F10" s="220"/>
      <c r="G10" s="220"/>
      <c r="H10" s="221"/>
      <c r="I10" s="220"/>
      <c r="J10" s="220"/>
      <c r="K10" s="220"/>
      <c r="L10" s="220"/>
      <c r="M10" s="220"/>
      <c r="N10" s="220"/>
      <c r="O10" s="220"/>
      <c r="P10" s="220"/>
    </row>
    <row r="11" spans="1:16">
      <c r="A11" s="213"/>
      <c r="B11" s="219" t="s">
        <v>237</v>
      </c>
      <c r="C11" s="220"/>
      <c r="D11" s="220"/>
      <c r="E11" s="220"/>
      <c r="F11" s="220"/>
      <c r="G11" s="220"/>
      <c r="H11" s="221"/>
      <c r="I11" s="220"/>
      <c r="J11" s="220"/>
      <c r="K11" s="220"/>
      <c r="L11" s="220"/>
      <c r="M11" s="220"/>
      <c r="N11" s="220"/>
      <c r="O11" s="220"/>
      <c r="P11" s="220"/>
    </row>
    <row r="12" spans="1:16" ht="13.5" thickBot="1">
      <c r="A12" s="213"/>
      <c r="B12" s="220"/>
      <c r="C12" s="220"/>
      <c r="D12" s="220"/>
      <c r="E12" s="220"/>
      <c r="F12" s="220"/>
      <c r="G12" s="220"/>
      <c r="H12" s="221"/>
      <c r="I12" s="220"/>
      <c r="J12" s="220"/>
      <c r="K12" s="220"/>
      <c r="L12" s="220"/>
      <c r="M12" s="220"/>
      <c r="N12" s="220"/>
      <c r="O12" s="220"/>
      <c r="P12" s="222" t="s">
        <v>79</v>
      </c>
    </row>
    <row r="13" spans="1:16" ht="15.75" thickBot="1">
      <c r="A13" s="213"/>
      <c r="B13" s="223" t="s">
        <v>238</v>
      </c>
      <c r="C13" s="224" t="s">
        <v>239</v>
      </c>
      <c r="D13" s="224" t="s">
        <v>240</v>
      </c>
      <c r="E13" s="224" t="s">
        <v>241</v>
      </c>
      <c r="F13" s="224" t="s">
        <v>242</v>
      </c>
      <c r="G13" s="224" t="s">
        <v>243</v>
      </c>
      <c r="H13" s="225" t="s">
        <v>244</v>
      </c>
      <c r="I13" s="224" t="s">
        <v>245</v>
      </c>
      <c r="J13" s="224" t="s">
        <v>246</v>
      </c>
      <c r="K13" s="224" t="s">
        <v>247</v>
      </c>
      <c r="L13" s="224" t="s">
        <v>248</v>
      </c>
      <c r="M13" s="224" t="s">
        <v>249</v>
      </c>
      <c r="N13" s="224" t="s">
        <v>250</v>
      </c>
      <c r="O13" s="224"/>
      <c r="P13" s="224" t="s">
        <v>251</v>
      </c>
    </row>
    <row r="14" spans="1:16">
      <c r="A14" s="213"/>
      <c r="B14" s="226" t="s">
        <v>252</v>
      </c>
      <c r="C14" s="227">
        <v>0</v>
      </c>
      <c r="D14" s="228">
        <v>0</v>
      </c>
      <c r="E14" s="228">
        <v>0</v>
      </c>
      <c r="F14" s="228">
        <v>0</v>
      </c>
      <c r="G14" s="228">
        <v>0</v>
      </c>
      <c r="H14" s="228">
        <v>0</v>
      </c>
      <c r="I14" s="228">
        <v>0</v>
      </c>
      <c r="J14" s="228">
        <v>0</v>
      </c>
      <c r="K14" s="228">
        <v>0</v>
      </c>
      <c r="L14" s="228">
        <v>0</v>
      </c>
      <c r="M14" s="228">
        <v>0</v>
      </c>
      <c r="N14" s="228">
        <v>0</v>
      </c>
      <c r="O14" s="228"/>
      <c r="P14" s="228">
        <v>0</v>
      </c>
    </row>
    <row r="15" spans="1:16">
      <c r="A15" s="213"/>
      <c r="B15" s="229" t="s">
        <v>253</v>
      </c>
      <c r="C15" s="230">
        <v>292352</v>
      </c>
      <c r="D15" s="231">
        <v>1523839</v>
      </c>
      <c r="E15" s="231">
        <v>5041383</v>
      </c>
      <c r="F15" s="231">
        <v>1948288</v>
      </c>
      <c r="G15" s="231">
        <v>260842</v>
      </c>
      <c r="H15" s="231">
        <v>86507</v>
      </c>
      <c r="I15" s="231">
        <v>8254</v>
      </c>
      <c r="J15" s="231">
        <v>3060</v>
      </c>
      <c r="K15" s="231">
        <v>2090</v>
      </c>
      <c r="L15" s="231">
        <v>2088347</v>
      </c>
      <c r="M15" s="231">
        <v>88597</v>
      </c>
      <c r="N15" s="231">
        <v>9166615</v>
      </c>
      <c r="O15" s="231"/>
      <c r="P15" s="231">
        <v>9166615</v>
      </c>
    </row>
    <row r="16" spans="1:16">
      <c r="A16" s="213"/>
      <c r="B16" s="232" t="s">
        <v>254</v>
      </c>
      <c r="C16" s="230">
        <v>333747</v>
      </c>
      <c r="D16" s="231">
        <v>1547552</v>
      </c>
      <c r="E16" s="231">
        <v>5109507</v>
      </c>
      <c r="F16" s="231">
        <v>1975553</v>
      </c>
      <c r="G16" s="231">
        <v>239642</v>
      </c>
      <c r="H16" s="231">
        <v>90025</v>
      </c>
      <c r="I16" s="231">
        <v>17823</v>
      </c>
      <c r="J16" s="231">
        <v>7802</v>
      </c>
      <c r="K16" s="231">
        <v>2090</v>
      </c>
      <c r="L16" s="231">
        <v>2146566</v>
      </c>
      <c r="M16" s="231">
        <v>92115</v>
      </c>
      <c r="N16" s="231">
        <v>9323741</v>
      </c>
      <c r="O16" s="231"/>
      <c r="P16" s="231">
        <v>9323741</v>
      </c>
    </row>
    <row r="17" spans="1:16">
      <c r="A17" s="213"/>
      <c r="B17" s="233" t="s">
        <v>255</v>
      </c>
      <c r="C17" s="230">
        <v>272350.25</v>
      </c>
      <c r="D17" s="231">
        <v>1325453.92</v>
      </c>
      <c r="E17" s="231">
        <v>3852884.15</v>
      </c>
      <c r="F17" s="231">
        <v>1446398.64</v>
      </c>
      <c r="G17" s="231">
        <v>206781.15</v>
      </c>
      <c r="H17" s="231">
        <v>60257.97</v>
      </c>
      <c r="I17" s="231">
        <v>15836.66</v>
      </c>
      <c r="J17" s="231">
        <v>6924.48</v>
      </c>
      <c r="K17" s="231">
        <v>1128.5999999999999</v>
      </c>
      <c r="L17" s="231">
        <v>1827346.46</v>
      </c>
      <c r="M17" s="231">
        <v>61386.57</v>
      </c>
      <c r="N17" s="231">
        <v>7188015.8200000003</v>
      </c>
      <c r="O17" s="231"/>
      <c r="P17" s="234">
        <v>7188015.8200000003</v>
      </c>
    </row>
    <row r="18" spans="1:16">
      <c r="A18" s="213"/>
      <c r="B18" s="235" t="s">
        <v>256</v>
      </c>
      <c r="C18" s="236">
        <v>81.603800000000007</v>
      </c>
      <c r="D18" s="237">
        <v>85.648399999999995</v>
      </c>
      <c r="E18" s="237">
        <v>75.406199999999998</v>
      </c>
      <c r="F18" s="237">
        <v>73.2149</v>
      </c>
      <c r="G18" s="237">
        <v>86.287499999999994</v>
      </c>
      <c r="H18" s="237">
        <v>66.934700000000007</v>
      </c>
      <c r="I18" s="237">
        <v>88.855199999999996</v>
      </c>
      <c r="J18" s="237">
        <v>88.752600000000001</v>
      </c>
      <c r="K18" s="237">
        <v>54</v>
      </c>
      <c r="L18" s="237">
        <v>85.128799999999998</v>
      </c>
      <c r="M18" s="237">
        <v>66.641199999999998</v>
      </c>
      <c r="N18" s="237">
        <v>77.093699999999998</v>
      </c>
      <c r="O18" s="237"/>
      <c r="P18" s="237">
        <v>77.093699999999998</v>
      </c>
    </row>
    <row r="19" spans="1:16">
      <c r="A19" s="213"/>
      <c r="B19" s="226" t="s">
        <v>257</v>
      </c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/>
      <c r="P19" s="238">
        <v>0</v>
      </c>
    </row>
    <row r="20" spans="1:16">
      <c r="A20" s="213"/>
      <c r="B20" s="229" t="s">
        <v>253</v>
      </c>
      <c r="C20" s="231">
        <v>113702</v>
      </c>
      <c r="D20" s="231">
        <v>279569</v>
      </c>
      <c r="E20" s="231">
        <v>1488402</v>
      </c>
      <c r="F20" s="231">
        <v>572777</v>
      </c>
      <c r="G20" s="231">
        <v>75350</v>
      </c>
      <c r="H20" s="231">
        <v>13257</v>
      </c>
      <c r="I20" s="231">
        <v>12934</v>
      </c>
      <c r="J20" s="231">
        <v>8600</v>
      </c>
      <c r="K20" s="231">
        <v>900</v>
      </c>
      <c r="L20" s="231">
        <v>490155</v>
      </c>
      <c r="M20" s="231">
        <v>14157</v>
      </c>
      <c r="N20" s="231">
        <v>2565491</v>
      </c>
      <c r="O20" s="231"/>
      <c r="P20" s="231">
        <v>2565491</v>
      </c>
    </row>
    <row r="21" spans="1:16">
      <c r="A21" s="213"/>
      <c r="B21" s="232" t="s">
        <v>254</v>
      </c>
      <c r="C21" s="231">
        <v>113746</v>
      </c>
      <c r="D21" s="231">
        <v>278922</v>
      </c>
      <c r="E21" s="231">
        <v>1512732</v>
      </c>
      <c r="F21" s="231">
        <v>582074</v>
      </c>
      <c r="G21" s="231">
        <v>78455</v>
      </c>
      <c r="H21" s="231">
        <v>15257</v>
      </c>
      <c r="I21" s="231">
        <v>11338</v>
      </c>
      <c r="J21" s="231">
        <v>5694</v>
      </c>
      <c r="K21" s="231">
        <v>900</v>
      </c>
      <c r="L21" s="231">
        <v>488155</v>
      </c>
      <c r="M21" s="231">
        <v>16157</v>
      </c>
      <c r="N21" s="231">
        <v>2599118</v>
      </c>
      <c r="O21" s="231"/>
      <c r="P21" s="231">
        <v>2599118</v>
      </c>
    </row>
    <row r="22" spans="1:16">
      <c r="A22" s="213"/>
      <c r="B22" s="233" t="s">
        <v>258</v>
      </c>
      <c r="C22" s="231">
        <v>68621.850000000006</v>
      </c>
      <c r="D22" s="231">
        <v>189829.59</v>
      </c>
      <c r="E22" s="231">
        <v>1193829.19</v>
      </c>
      <c r="F22" s="231">
        <v>452908.54</v>
      </c>
      <c r="G22" s="231">
        <v>63303.15</v>
      </c>
      <c r="H22" s="231">
        <v>9443.83</v>
      </c>
      <c r="I22" s="231">
        <v>9267.35</v>
      </c>
      <c r="J22" s="231">
        <v>1903.2</v>
      </c>
      <c r="K22" s="231">
        <v>630.29999999999995</v>
      </c>
      <c r="L22" s="231">
        <v>332925.14</v>
      </c>
      <c r="M22" s="231">
        <v>10074.129999999999</v>
      </c>
      <c r="N22" s="231">
        <v>1989737</v>
      </c>
      <c r="O22" s="231"/>
      <c r="P22" s="234">
        <v>1989737</v>
      </c>
    </row>
    <row r="23" spans="1:16">
      <c r="A23" s="213"/>
      <c r="B23" s="235" t="s">
        <v>259</v>
      </c>
      <c r="C23" s="237">
        <v>60.329000000000001</v>
      </c>
      <c r="D23" s="237">
        <v>68.058300000000003</v>
      </c>
      <c r="E23" s="237">
        <v>78.918800000000005</v>
      </c>
      <c r="F23" s="237">
        <v>77.809399999999997</v>
      </c>
      <c r="G23" s="237">
        <v>80.687200000000004</v>
      </c>
      <c r="H23" s="237">
        <v>61.898299999999999</v>
      </c>
      <c r="I23" s="237">
        <v>81.737099999999998</v>
      </c>
      <c r="J23" s="237">
        <v>33.424700000000001</v>
      </c>
      <c r="K23" s="237">
        <v>70.033299999999997</v>
      </c>
      <c r="L23" s="237">
        <v>68.200699999999998</v>
      </c>
      <c r="M23" s="237">
        <v>62.351500000000001</v>
      </c>
      <c r="N23" s="237">
        <v>76.554299999999998</v>
      </c>
      <c r="O23" s="237"/>
      <c r="P23" s="237">
        <v>76.554299999999998</v>
      </c>
    </row>
    <row r="24" spans="1:16">
      <c r="A24" s="213"/>
      <c r="B24" s="226" t="s">
        <v>260</v>
      </c>
      <c r="C24" s="238">
        <v>0</v>
      </c>
      <c r="D24" s="238">
        <v>0</v>
      </c>
      <c r="E24" s="238">
        <v>0</v>
      </c>
      <c r="F24" s="238">
        <v>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38"/>
      <c r="P24" s="238">
        <v>0</v>
      </c>
    </row>
    <row r="25" spans="1:16">
      <c r="A25" s="213"/>
      <c r="B25" s="229" t="s">
        <v>253</v>
      </c>
      <c r="C25" s="231">
        <v>68379</v>
      </c>
      <c r="D25" s="231">
        <v>167674</v>
      </c>
      <c r="E25" s="231">
        <v>689435</v>
      </c>
      <c r="F25" s="231">
        <v>263559</v>
      </c>
      <c r="G25" s="231">
        <v>37823</v>
      </c>
      <c r="H25" s="231">
        <v>4059</v>
      </c>
      <c r="I25" s="231">
        <v>7069</v>
      </c>
      <c r="J25" s="231">
        <v>500</v>
      </c>
      <c r="K25" s="231">
        <v>650</v>
      </c>
      <c r="L25" s="231">
        <v>281445</v>
      </c>
      <c r="M25" s="231">
        <v>4709</v>
      </c>
      <c r="N25" s="231">
        <v>1239148</v>
      </c>
      <c r="O25" s="231"/>
      <c r="P25" s="231">
        <v>1239148</v>
      </c>
    </row>
    <row r="26" spans="1:16">
      <c r="A26" s="213"/>
      <c r="B26" s="232" t="s">
        <v>254</v>
      </c>
      <c r="C26" s="231">
        <v>80762</v>
      </c>
      <c r="D26" s="231">
        <v>156864</v>
      </c>
      <c r="E26" s="231">
        <v>694301</v>
      </c>
      <c r="F26" s="231">
        <v>268419</v>
      </c>
      <c r="G26" s="231">
        <v>38660</v>
      </c>
      <c r="H26" s="231">
        <v>11814</v>
      </c>
      <c r="I26" s="231">
        <v>6009</v>
      </c>
      <c r="J26" s="231">
        <v>150</v>
      </c>
      <c r="K26" s="231">
        <v>650</v>
      </c>
      <c r="L26" s="231">
        <v>282445</v>
      </c>
      <c r="M26" s="231">
        <v>12464</v>
      </c>
      <c r="N26" s="231">
        <v>1257629</v>
      </c>
      <c r="O26" s="231"/>
      <c r="P26" s="231">
        <v>1257629</v>
      </c>
    </row>
    <row r="27" spans="1:16">
      <c r="A27" s="213"/>
      <c r="B27" s="233" t="s">
        <v>258</v>
      </c>
      <c r="C27" s="231">
        <v>44764.7</v>
      </c>
      <c r="D27" s="231">
        <v>103357</v>
      </c>
      <c r="E27" s="231">
        <v>542359.62</v>
      </c>
      <c r="F27" s="231">
        <v>206156.99</v>
      </c>
      <c r="G27" s="231">
        <v>31227.54</v>
      </c>
      <c r="H27" s="231">
        <v>9118.99</v>
      </c>
      <c r="I27" s="231">
        <v>5489.61</v>
      </c>
      <c r="J27" s="231">
        <v>135</v>
      </c>
      <c r="K27" s="231">
        <v>422.4</v>
      </c>
      <c r="L27" s="231">
        <v>184973.85</v>
      </c>
      <c r="M27" s="231">
        <v>9541.39</v>
      </c>
      <c r="N27" s="231">
        <v>943031.85</v>
      </c>
      <c r="O27" s="231"/>
      <c r="P27" s="234">
        <v>943031.85</v>
      </c>
    </row>
    <row r="28" spans="1:16">
      <c r="A28" s="213"/>
      <c r="B28" s="235" t="s">
        <v>259</v>
      </c>
      <c r="C28" s="237">
        <v>55.427900000000001</v>
      </c>
      <c r="D28" s="237">
        <v>65.889600000000002</v>
      </c>
      <c r="E28" s="237">
        <v>78.115899999999996</v>
      </c>
      <c r="F28" s="237">
        <v>76.804199999999994</v>
      </c>
      <c r="G28" s="237">
        <v>80.774799999999999</v>
      </c>
      <c r="H28" s="237">
        <v>77.188000000000002</v>
      </c>
      <c r="I28" s="237">
        <v>91.356499999999997</v>
      </c>
      <c r="J28" s="237">
        <v>90</v>
      </c>
      <c r="K28" s="237">
        <v>64.9846</v>
      </c>
      <c r="L28" s="237">
        <v>65.490200000000002</v>
      </c>
      <c r="M28" s="237">
        <v>76.551599999999993</v>
      </c>
      <c r="N28" s="237">
        <v>74.984899999999996</v>
      </c>
      <c r="O28" s="237"/>
      <c r="P28" s="237">
        <v>74.984899999999996</v>
      </c>
    </row>
    <row r="29" spans="1:16">
      <c r="A29" s="213"/>
      <c r="B29" s="226" t="s">
        <v>261</v>
      </c>
      <c r="C29" s="238">
        <v>0</v>
      </c>
      <c r="D29" s="238">
        <v>0</v>
      </c>
      <c r="E29" s="238">
        <v>0</v>
      </c>
      <c r="F29" s="238">
        <v>0</v>
      </c>
      <c r="G29" s="238">
        <v>0</v>
      </c>
      <c r="H29" s="238">
        <v>0</v>
      </c>
      <c r="I29" s="238">
        <v>0</v>
      </c>
      <c r="J29" s="238">
        <v>0</v>
      </c>
      <c r="K29" s="238">
        <v>0</v>
      </c>
      <c r="L29" s="238">
        <v>0</v>
      </c>
      <c r="M29" s="238">
        <v>0</v>
      </c>
      <c r="N29" s="238">
        <v>0</v>
      </c>
      <c r="O29" s="238"/>
      <c r="P29" s="238">
        <v>0</v>
      </c>
    </row>
    <row r="30" spans="1:16">
      <c r="A30" s="213"/>
      <c r="B30" s="229" t="s">
        <v>253</v>
      </c>
      <c r="C30" s="231">
        <v>53132</v>
      </c>
      <c r="D30" s="231">
        <v>247240</v>
      </c>
      <c r="E30" s="231">
        <v>813402</v>
      </c>
      <c r="F30" s="231">
        <v>313630</v>
      </c>
      <c r="G30" s="231">
        <v>45477</v>
      </c>
      <c r="H30" s="231">
        <v>12430</v>
      </c>
      <c r="I30" s="231">
        <v>4796</v>
      </c>
      <c r="J30" s="231">
        <v>278</v>
      </c>
      <c r="K30" s="231"/>
      <c r="L30" s="231">
        <v>350923</v>
      </c>
      <c r="M30" s="231">
        <v>12430</v>
      </c>
      <c r="N30" s="231">
        <v>1490385</v>
      </c>
      <c r="O30" s="231"/>
      <c r="P30" s="231">
        <v>1490385</v>
      </c>
    </row>
    <row r="31" spans="1:16">
      <c r="A31" s="213"/>
      <c r="B31" s="232" t="s">
        <v>254</v>
      </c>
      <c r="C31" s="231">
        <v>54887</v>
      </c>
      <c r="D31" s="231">
        <v>244285</v>
      </c>
      <c r="E31" s="231">
        <v>823134</v>
      </c>
      <c r="F31" s="231">
        <v>317352</v>
      </c>
      <c r="G31" s="231">
        <v>45477</v>
      </c>
      <c r="H31" s="231">
        <v>12430</v>
      </c>
      <c r="I31" s="231">
        <v>5796</v>
      </c>
      <c r="J31" s="231">
        <v>478</v>
      </c>
      <c r="K31" s="231"/>
      <c r="L31" s="231">
        <v>350923</v>
      </c>
      <c r="M31" s="231">
        <v>12430</v>
      </c>
      <c r="N31" s="231">
        <v>1503839</v>
      </c>
      <c r="O31" s="231"/>
      <c r="P31" s="231">
        <v>1503839</v>
      </c>
    </row>
    <row r="32" spans="1:16">
      <c r="A32" s="213"/>
      <c r="B32" s="233" t="s">
        <v>258</v>
      </c>
      <c r="C32" s="231">
        <v>34515.22</v>
      </c>
      <c r="D32" s="231">
        <v>189089.18</v>
      </c>
      <c r="E32" s="231">
        <v>648106.07999999996</v>
      </c>
      <c r="F32" s="231">
        <v>249799.61</v>
      </c>
      <c r="G32" s="231">
        <v>35773.29</v>
      </c>
      <c r="H32" s="231">
        <v>4293.71</v>
      </c>
      <c r="I32" s="231">
        <v>5324.05</v>
      </c>
      <c r="J32" s="231">
        <v>393.94</v>
      </c>
      <c r="K32" s="231"/>
      <c r="L32" s="231">
        <v>265095.67999999999</v>
      </c>
      <c r="M32" s="231">
        <v>4293.71</v>
      </c>
      <c r="N32" s="231">
        <v>1167295.08</v>
      </c>
      <c r="O32" s="231"/>
      <c r="P32" s="234">
        <v>1167295.08</v>
      </c>
    </row>
    <row r="33" spans="1:16">
      <c r="A33" s="213"/>
      <c r="B33" s="235" t="s">
        <v>259</v>
      </c>
      <c r="C33" s="237">
        <v>62.884099999999997</v>
      </c>
      <c r="D33" s="237">
        <v>77.405199999999994</v>
      </c>
      <c r="E33" s="237">
        <v>78.736400000000003</v>
      </c>
      <c r="F33" s="237">
        <v>78.713700000000003</v>
      </c>
      <c r="G33" s="237">
        <v>78.662400000000005</v>
      </c>
      <c r="H33" s="237">
        <v>34.543100000000003</v>
      </c>
      <c r="I33" s="237">
        <v>91.857299999999995</v>
      </c>
      <c r="J33" s="237">
        <v>82.414199999999994</v>
      </c>
      <c r="K33" s="237"/>
      <c r="L33" s="237">
        <v>75.542400000000001</v>
      </c>
      <c r="M33" s="237">
        <v>34.543100000000003</v>
      </c>
      <c r="N33" s="237">
        <v>77.620999999999995</v>
      </c>
      <c r="O33" s="237"/>
      <c r="P33" s="237">
        <v>77.620999999999995</v>
      </c>
    </row>
    <row r="34" spans="1:16">
      <c r="A34" s="213"/>
      <c r="B34" s="226" t="s">
        <v>262</v>
      </c>
      <c r="C34" s="238">
        <v>0</v>
      </c>
      <c r="D34" s="238">
        <v>0</v>
      </c>
      <c r="E34" s="238">
        <v>0</v>
      </c>
      <c r="F34" s="238">
        <v>0</v>
      </c>
      <c r="G34" s="238">
        <v>0</v>
      </c>
      <c r="H34" s="238">
        <v>0</v>
      </c>
      <c r="I34" s="238">
        <v>0</v>
      </c>
      <c r="J34" s="238">
        <v>0</v>
      </c>
      <c r="K34" s="238">
        <v>0</v>
      </c>
      <c r="L34" s="238">
        <v>0</v>
      </c>
      <c r="M34" s="238">
        <v>0</v>
      </c>
      <c r="N34" s="238">
        <v>0</v>
      </c>
      <c r="O34" s="238"/>
      <c r="P34" s="238">
        <v>0</v>
      </c>
    </row>
    <row r="35" spans="1:16">
      <c r="A35" s="213"/>
      <c r="B35" s="229" t="s">
        <v>253</v>
      </c>
      <c r="C35" s="231">
        <v>28814</v>
      </c>
      <c r="D35" s="231">
        <v>262573</v>
      </c>
      <c r="E35" s="231">
        <v>857353</v>
      </c>
      <c r="F35" s="231">
        <v>330264</v>
      </c>
      <c r="G35" s="231">
        <v>41146</v>
      </c>
      <c r="H35" s="231">
        <v>11165</v>
      </c>
      <c r="I35" s="231">
        <v>730</v>
      </c>
      <c r="J35" s="231">
        <v>1000</v>
      </c>
      <c r="K35" s="231"/>
      <c r="L35" s="231">
        <v>334263</v>
      </c>
      <c r="M35" s="231">
        <v>11165</v>
      </c>
      <c r="N35" s="231">
        <v>1533045</v>
      </c>
      <c r="O35" s="231"/>
      <c r="P35" s="231">
        <v>1533045</v>
      </c>
    </row>
    <row r="36" spans="1:16">
      <c r="A36" s="213"/>
      <c r="B36" s="232" t="s">
        <v>254</v>
      </c>
      <c r="C36" s="231">
        <v>28872</v>
      </c>
      <c r="D36" s="231">
        <v>260812</v>
      </c>
      <c r="E36" s="231">
        <v>862219</v>
      </c>
      <c r="F36" s="231">
        <v>332127</v>
      </c>
      <c r="G36" s="231">
        <v>41146</v>
      </c>
      <c r="H36" s="231">
        <v>12165</v>
      </c>
      <c r="I36" s="231">
        <v>1433</v>
      </c>
      <c r="J36" s="231">
        <v>1000</v>
      </c>
      <c r="K36" s="231"/>
      <c r="L36" s="231">
        <v>333263</v>
      </c>
      <c r="M36" s="231">
        <v>12165</v>
      </c>
      <c r="N36" s="231">
        <v>1539774</v>
      </c>
      <c r="O36" s="231"/>
      <c r="P36" s="231">
        <v>1539774</v>
      </c>
    </row>
    <row r="37" spans="1:16">
      <c r="A37" s="213"/>
      <c r="B37" s="233" t="s">
        <v>258</v>
      </c>
      <c r="C37" s="231">
        <v>17388.59</v>
      </c>
      <c r="D37" s="231">
        <v>206734.87</v>
      </c>
      <c r="E37" s="231">
        <v>667583.97</v>
      </c>
      <c r="F37" s="231">
        <v>250490.68</v>
      </c>
      <c r="G37" s="231">
        <v>35541.629999999997</v>
      </c>
      <c r="H37" s="231">
        <v>7111.36</v>
      </c>
      <c r="I37" s="231">
        <v>1205.92</v>
      </c>
      <c r="J37" s="231">
        <v>2.82</v>
      </c>
      <c r="K37" s="231"/>
      <c r="L37" s="231">
        <v>260873.83</v>
      </c>
      <c r="M37" s="231">
        <v>7111.36</v>
      </c>
      <c r="N37" s="231">
        <v>1186059.8400000001</v>
      </c>
      <c r="O37" s="231"/>
      <c r="P37" s="234">
        <v>1186059.8400000001</v>
      </c>
    </row>
    <row r="38" spans="1:16">
      <c r="A38" s="213"/>
      <c r="B38" s="235" t="s">
        <v>259</v>
      </c>
      <c r="C38" s="237">
        <v>60.226500000000001</v>
      </c>
      <c r="D38" s="237">
        <v>79.265900000000002</v>
      </c>
      <c r="E38" s="237">
        <v>77.426299999999998</v>
      </c>
      <c r="F38" s="237">
        <v>75.420100000000005</v>
      </c>
      <c r="G38" s="237">
        <v>86.379300000000001</v>
      </c>
      <c r="H38" s="237">
        <v>58.457500000000003</v>
      </c>
      <c r="I38" s="237">
        <v>84.153499999999994</v>
      </c>
      <c r="J38" s="237">
        <v>0.28199999999999997</v>
      </c>
      <c r="K38" s="237"/>
      <c r="L38" s="237">
        <v>78.278700000000001</v>
      </c>
      <c r="M38" s="237">
        <v>58.457500000000003</v>
      </c>
      <c r="N38" s="237">
        <v>77.028199999999998</v>
      </c>
      <c r="O38" s="237"/>
      <c r="P38" s="237">
        <v>77.028199999999998</v>
      </c>
    </row>
    <row r="39" spans="1:16">
      <c r="A39" s="213"/>
      <c r="B39" s="226" t="s">
        <v>263</v>
      </c>
      <c r="C39" s="238">
        <v>0</v>
      </c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38"/>
      <c r="P39" s="238">
        <v>0</v>
      </c>
    </row>
    <row r="40" spans="1:16">
      <c r="A40" s="213"/>
      <c r="B40" s="229" t="s">
        <v>253</v>
      </c>
      <c r="C40" s="231">
        <v>101245</v>
      </c>
      <c r="D40" s="231">
        <v>209628</v>
      </c>
      <c r="E40" s="231">
        <v>1210104</v>
      </c>
      <c r="F40" s="231">
        <v>467803</v>
      </c>
      <c r="G40" s="231">
        <v>65282</v>
      </c>
      <c r="H40" s="231">
        <v>20674</v>
      </c>
      <c r="I40" s="231">
        <v>5911</v>
      </c>
      <c r="J40" s="231">
        <v>2300</v>
      </c>
      <c r="K40" s="231"/>
      <c r="L40" s="231">
        <v>384366</v>
      </c>
      <c r="M40" s="231">
        <v>20674</v>
      </c>
      <c r="N40" s="231">
        <v>2082947</v>
      </c>
      <c r="O40" s="231"/>
      <c r="P40" s="231">
        <v>2082947</v>
      </c>
    </row>
    <row r="41" spans="1:16">
      <c r="A41" s="213"/>
      <c r="B41" s="232" t="s">
        <v>254</v>
      </c>
      <c r="C41" s="231">
        <v>102687</v>
      </c>
      <c r="D41" s="231">
        <v>223102</v>
      </c>
      <c r="E41" s="231">
        <v>1210104</v>
      </c>
      <c r="F41" s="231">
        <v>467803</v>
      </c>
      <c r="G41" s="231">
        <v>65382</v>
      </c>
      <c r="H41" s="231">
        <v>20674</v>
      </c>
      <c r="I41" s="231">
        <v>8918</v>
      </c>
      <c r="J41" s="231">
        <v>2577</v>
      </c>
      <c r="K41" s="231"/>
      <c r="L41" s="231">
        <v>402666</v>
      </c>
      <c r="M41" s="231">
        <v>20674</v>
      </c>
      <c r="N41" s="231">
        <v>2101247</v>
      </c>
      <c r="O41" s="231"/>
      <c r="P41" s="231">
        <v>2101247</v>
      </c>
    </row>
    <row r="42" spans="1:16">
      <c r="A42" s="213"/>
      <c r="B42" s="233" t="s">
        <v>258</v>
      </c>
      <c r="C42" s="231">
        <v>73459.22</v>
      </c>
      <c r="D42" s="231">
        <v>166252.65</v>
      </c>
      <c r="E42" s="231">
        <v>968951.83</v>
      </c>
      <c r="F42" s="231">
        <v>371656.9</v>
      </c>
      <c r="G42" s="231">
        <v>49252.52</v>
      </c>
      <c r="H42" s="231">
        <v>9367.11</v>
      </c>
      <c r="I42" s="231">
        <v>8388.9699999999993</v>
      </c>
      <c r="J42" s="231">
        <v>1414.68</v>
      </c>
      <c r="K42" s="231"/>
      <c r="L42" s="231">
        <v>298768.03999999998</v>
      </c>
      <c r="M42" s="231">
        <v>9367.11</v>
      </c>
      <c r="N42" s="231">
        <v>1648743.88</v>
      </c>
      <c r="O42" s="231"/>
      <c r="P42" s="234">
        <v>1648743.88</v>
      </c>
    </row>
    <row r="43" spans="1:16">
      <c r="A43" s="213"/>
      <c r="B43" s="235" t="s">
        <v>259</v>
      </c>
      <c r="C43" s="237">
        <v>71.537000000000006</v>
      </c>
      <c r="D43" s="237">
        <v>74.518699999999995</v>
      </c>
      <c r="E43" s="237">
        <v>80.071799999999996</v>
      </c>
      <c r="F43" s="237">
        <v>79.447299999999998</v>
      </c>
      <c r="G43" s="237">
        <v>75.330399999999997</v>
      </c>
      <c r="H43" s="237">
        <v>45.308599999999998</v>
      </c>
      <c r="I43" s="237">
        <v>94.067800000000005</v>
      </c>
      <c r="J43" s="237">
        <v>54.8964</v>
      </c>
      <c r="K43" s="237"/>
      <c r="L43" s="237">
        <v>74.197500000000005</v>
      </c>
      <c r="M43" s="237">
        <v>45.308599999999998</v>
      </c>
      <c r="N43" s="237">
        <v>78.465000000000003</v>
      </c>
      <c r="O43" s="237"/>
      <c r="P43" s="237">
        <v>78.465000000000003</v>
      </c>
    </row>
    <row r="44" spans="1:16">
      <c r="A44" s="213"/>
      <c r="B44" s="226" t="s">
        <v>264</v>
      </c>
      <c r="C44" s="238">
        <v>0</v>
      </c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8">
        <v>0</v>
      </c>
      <c r="N44" s="238">
        <v>0</v>
      </c>
      <c r="O44" s="238"/>
      <c r="P44" s="238">
        <v>0</v>
      </c>
    </row>
    <row r="45" spans="1:16">
      <c r="A45" s="213"/>
      <c r="B45" s="229" t="s">
        <v>253</v>
      </c>
      <c r="C45" s="231">
        <v>83618</v>
      </c>
      <c r="D45" s="231">
        <v>191856</v>
      </c>
      <c r="E45" s="231">
        <v>1093480</v>
      </c>
      <c r="F45" s="231">
        <v>422809</v>
      </c>
      <c r="G45" s="231">
        <v>56316</v>
      </c>
      <c r="H45" s="231">
        <v>15239</v>
      </c>
      <c r="I45" s="231">
        <v>11810</v>
      </c>
      <c r="J45" s="231">
        <v>5300</v>
      </c>
      <c r="K45" s="231">
        <v>900</v>
      </c>
      <c r="L45" s="231">
        <v>348900</v>
      </c>
      <c r="M45" s="231">
        <v>16139</v>
      </c>
      <c r="N45" s="231">
        <v>1881328</v>
      </c>
      <c r="O45" s="231"/>
      <c r="P45" s="231">
        <v>1881328</v>
      </c>
    </row>
    <row r="46" spans="1:16">
      <c r="A46" s="213"/>
      <c r="B46" s="232" t="s">
        <v>254</v>
      </c>
      <c r="C46" s="231">
        <v>90324</v>
      </c>
      <c r="D46" s="231">
        <v>195982</v>
      </c>
      <c r="E46" s="231">
        <v>1098346</v>
      </c>
      <c r="F46" s="231">
        <v>424672</v>
      </c>
      <c r="G46" s="231">
        <v>54816</v>
      </c>
      <c r="H46" s="231">
        <v>17539</v>
      </c>
      <c r="I46" s="231">
        <v>9974</v>
      </c>
      <c r="J46" s="231">
        <v>6104</v>
      </c>
      <c r="K46" s="231">
        <v>900</v>
      </c>
      <c r="L46" s="231">
        <v>357200</v>
      </c>
      <c r="M46" s="231">
        <v>18439</v>
      </c>
      <c r="N46" s="231">
        <v>1898657</v>
      </c>
      <c r="O46" s="231"/>
      <c r="P46" s="231">
        <v>1898657</v>
      </c>
    </row>
    <row r="47" spans="1:16">
      <c r="A47" s="213"/>
      <c r="B47" s="233" t="s">
        <v>258</v>
      </c>
      <c r="C47" s="231">
        <v>56797.3</v>
      </c>
      <c r="D47" s="231">
        <v>136174.65</v>
      </c>
      <c r="E47" s="231">
        <v>850230.7</v>
      </c>
      <c r="F47" s="231">
        <v>322379.92</v>
      </c>
      <c r="G47" s="231">
        <v>44044.52</v>
      </c>
      <c r="H47" s="231">
        <v>5818.34</v>
      </c>
      <c r="I47" s="231">
        <v>5222.91</v>
      </c>
      <c r="J47" s="231">
        <v>4437.49</v>
      </c>
      <c r="K47" s="231">
        <v>471.9</v>
      </c>
      <c r="L47" s="231">
        <v>246676.87</v>
      </c>
      <c r="M47" s="231">
        <v>6290.24</v>
      </c>
      <c r="N47" s="231">
        <v>1425577.73</v>
      </c>
      <c r="O47" s="231"/>
      <c r="P47" s="234">
        <v>1425577.73</v>
      </c>
    </row>
    <row r="48" spans="1:16">
      <c r="A48" s="213"/>
      <c r="B48" s="235" t="s">
        <v>259</v>
      </c>
      <c r="C48" s="237">
        <v>62.881700000000002</v>
      </c>
      <c r="D48" s="237">
        <v>69.483199999999997</v>
      </c>
      <c r="E48" s="237">
        <v>77.4101</v>
      </c>
      <c r="F48" s="237">
        <v>75.912700000000001</v>
      </c>
      <c r="G48" s="237">
        <v>80.349800000000002</v>
      </c>
      <c r="H48" s="237">
        <v>33.173699999999997</v>
      </c>
      <c r="I48" s="237">
        <v>52.365200000000002</v>
      </c>
      <c r="J48" s="237">
        <v>72.698099999999997</v>
      </c>
      <c r="K48" s="237">
        <v>52.433300000000003</v>
      </c>
      <c r="L48" s="237">
        <v>69.058499999999995</v>
      </c>
      <c r="M48" s="237">
        <v>34.113799999999998</v>
      </c>
      <c r="N48" s="237">
        <v>75.083500000000001</v>
      </c>
      <c r="O48" s="237"/>
      <c r="P48" s="237">
        <v>75.083500000000001</v>
      </c>
    </row>
    <row r="49" spans="1:16">
      <c r="A49" s="213"/>
      <c r="B49" s="226" t="s">
        <v>265</v>
      </c>
      <c r="C49" s="238">
        <v>0</v>
      </c>
      <c r="D49" s="238">
        <v>0</v>
      </c>
      <c r="E49" s="238">
        <v>0</v>
      </c>
      <c r="F49" s="238">
        <v>0</v>
      </c>
      <c r="G49" s="238">
        <v>0</v>
      </c>
      <c r="H49" s="238">
        <v>0</v>
      </c>
      <c r="I49" s="238">
        <v>0</v>
      </c>
      <c r="J49" s="238">
        <v>0</v>
      </c>
      <c r="K49" s="238">
        <v>0</v>
      </c>
      <c r="L49" s="238">
        <v>0</v>
      </c>
      <c r="M49" s="238">
        <v>0</v>
      </c>
      <c r="N49" s="238">
        <v>0</v>
      </c>
      <c r="O49" s="238"/>
      <c r="P49" s="238">
        <v>0</v>
      </c>
    </row>
    <row r="50" spans="1:16">
      <c r="A50" s="213"/>
      <c r="B50" s="229" t="s">
        <v>253</v>
      </c>
      <c r="C50" s="231">
        <v>31738</v>
      </c>
      <c r="D50" s="231">
        <v>300183</v>
      </c>
      <c r="E50" s="231">
        <v>971024</v>
      </c>
      <c r="F50" s="231">
        <v>372337</v>
      </c>
      <c r="G50" s="231">
        <v>49724</v>
      </c>
      <c r="H50" s="231">
        <v>7909</v>
      </c>
      <c r="I50" s="231">
        <v>8635</v>
      </c>
      <c r="J50" s="231">
        <v>2650</v>
      </c>
      <c r="K50" s="231"/>
      <c r="L50" s="231">
        <v>392930</v>
      </c>
      <c r="M50" s="231">
        <v>7909</v>
      </c>
      <c r="N50" s="231">
        <v>1744200</v>
      </c>
      <c r="O50" s="231"/>
      <c r="P50" s="231">
        <v>1744200</v>
      </c>
    </row>
    <row r="51" spans="1:16">
      <c r="A51" s="213"/>
      <c r="B51" s="232" t="s">
        <v>254</v>
      </c>
      <c r="C51" s="231">
        <v>38657</v>
      </c>
      <c r="D51" s="231">
        <v>306664</v>
      </c>
      <c r="E51" s="231">
        <v>971024</v>
      </c>
      <c r="F51" s="231">
        <v>372337</v>
      </c>
      <c r="G51" s="231">
        <v>49724</v>
      </c>
      <c r="H51" s="231">
        <v>7909</v>
      </c>
      <c r="I51" s="231">
        <v>6735</v>
      </c>
      <c r="J51" s="231">
        <v>2650</v>
      </c>
      <c r="K51" s="231"/>
      <c r="L51" s="231">
        <v>404430</v>
      </c>
      <c r="M51" s="231">
        <v>7909</v>
      </c>
      <c r="N51" s="231">
        <v>1755700</v>
      </c>
      <c r="O51" s="231"/>
      <c r="P51" s="231">
        <v>1755700</v>
      </c>
    </row>
    <row r="52" spans="1:16">
      <c r="A52" s="213"/>
      <c r="B52" s="233" t="s">
        <v>258</v>
      </c>
      <c r="C52" s="231">
        <v>23017.08</v>
      </c>
      <c r="D52" s="231">
        <v>278453.5</v>
      </c>
      <c r="E52" s="231">
        <v>782828.25</v>
      </c>
      <c r="F52" s="231">
        <v>296895.39</v>
      </c>
      <c r="G52" s="231">
        <v>40048.620000000003</v>
      </c>
      <c r="H52" s="231">
        <v>5992.93</v>
      </c>
      <c r="I52" s="231">
        <v>4057.62</v>
      </c>
      <c r="J52" s="231">
        <v>1861.6</v>
      </c>
      <c r="K52" s="231"/>
      <c r="L52" s="231">
        <v>347438.42</v>
      </c>
      <c r="M52" s="231">
        <v>5992.93</v>
      </c>
      <c r="N52" s="231">
        <v>1433154.99</v>
      </c>
      <c r="O52" s="231"/>
      <c r="P52" s="234">
        <v>1433154.99</v>
      </c>
    </row>
    <row r="53" spans="1:16">
      <c r="A53" s="213"/>
      <c r="B53" s="235" t="s">
        <v>259</v>
      </c>
      <c r="C53" s="237">
        <v>59.541800000000002</v>
      </c>
      <c r="D53" s="237">
        <v>90.800799999999995</v>
      </c>
      <c r="E53" s="237">
        <v>80.618799999999993</v>
      </c>
      <c r="F53" s="237">
        <v>79.738399999999999</v>
      </c>
      <c r="G53" s="237">
        <v>80.541799999999995</v>
      </c>
      <c r="H53" s="237">
        <v>75.773499999999999</v>
      </c>
      <c r="I53" s="237">
        <v>60.2468</v>
      </c>
      <c r="J53" s="237">
        <v>70.249099999999999</v>
      </c>
      <c r="K53" s="237"/>
      <c r="L53" s="237">
        <v>85.908199999999994</v>
      </c>
      <c r="M53" s="237">
        <v>75.773499999999999</v>
      </c>
      <c r="N53" s="237">
        <v>81.628699999999995</v>
      </c>
      <c r="O53" s="237"/>
      <c r="P53" s="237">
        <v>81.628699999999995</v>
      </c>
    </row>
    <row r="54" spans="1:16">
      <c r="A54" s="213"/>
      <c r="B54" s="226" t="s">
        <v>266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238">
        <v>0</v>
      </c>
      <c r="I54" s="238">
        <v>0</v>
      </c>
      <c r="J54" s="238">
        <v>0</v>
      </c>
      <c r="K54" s="238">
        <v>0</v>
      </c>
      <c r="L54" s="238">
        <v>0</v>
      </c>
      <c r="M54" s="238">
        <v>0</v>
      </c>
      <c r="N54" s="238">
        <v>0</v>
      </c>
      <c r="O54" s="238"/>
      <c r="P54" s="238">
        <v>0</v>
      </c>
    </row>
    <row r="55" spans="1:16">
      <c r="A55" s="213"/>
      <c r="B55" s="229" t="s">
        <v>253</v>
      </c>
      <c r="C55" s="231">
        <v>98270</v>
      </c>
      <c r="D55" s="231">
        <v>185183</v>
      </c>
      <c r="E55" s="231">
        <v>1285404</v>
      </c>
      <c r="F55" s="231">
        <v>495730</v>
      </c>
      <c r="G55" s="231">
        <v>71811</v>
      </c>
      <c r="H55" s="231">
        <v>18535</v>
      </c>
      <c r="I55" s="231">
        <v>3565</v>
      </c>
      <c r="J55" s="231">
        <v>2790</v>
      </c>
      <c r="K55" s="231">
        <v>1000</v>
      </c>
      <c r="L55" s="231">
        <v>361619</v>
      </c>
      <c r="M55" s="231">
        <v>19535</v>
      </c>
      <c r="N55" s="231">
        <v>2162288</v>
      </c>
      <c r="O55" s="231"/>
      <c r="P55" s="231">
        <v>2162288</v>
      </c>
    </row>
    <row r="56" spans="1:16">
      <c r="A56" s="213"/>
      <c r="B56" s="232" t="s">
        <v>254</v>
      </c>
      <c r="C56" s="231">
        <v>100838</v>
      </c>
      <c r="D56" s="231">
        <v>188205</v>
      </c>
      <c r="E56" s="231">
        <v>1304868</v>
      </c>
      <c r="F56" s="231">
        <v>504179</v>
      </c>
      <c r="G56" s="231">
        <v>70209</v>
      </c>
      <c r="H56" s="231">
        <v>21398</v>
      </c>
      <c r="I56" s="231">
        <v>3675</v>
      </c>
      <c r="J56" s="231">
        <v>4492</v>
      </c>
      <c r="K56" s="231">
        <v>1000</v>
      </c>
      <c r="L56" s="231">
        <v>367419</v>
      </c>
      <c r="M56" s="231">
        <v>22398</v>
      </c>
      <c r="N56" s="231">
        <v>2198864</v>
      </c>
      <c r="O56" s="231"/>
      <c r="P56" s="231">
        <v>2198864</v>
      </c>
    </row>
    <row r="57" spans="1:16">
      <c r="A57" s="213"/>
      <c r="B57" s="233" t="s">
        <v>258</v>
      </c>
      <c r="C57" s="231">
        <v>73795.240000000005</v>
      </c>
      <c r="D57" s="231">
        <v>134072.01</v>
      </c>
      <c r="E57" s="231">
        <v>1046752.55</v>
      </c>
      <c r="F57" s="231">
        <v>397272.59</v>
      </c>
      <c r="G57" s="231">
        <v>54710.37</v>
      </c>
      <c r="H57" s="231">
        <v>16260.08</v>
      </c>
      <c r="I57" s="231">
        <v>2459.4</v>
      </c>
      <c r="J57" s="231">
        <v>3719.84</v>
      </c>
      <c r="K57" s="231">
        <v>894.3</v>
      </c>
      <c r="L57" s="231">
        <v>268756.86</v>
      </c>
      <c r="M57" s="231">
        <v>17154.38</v>
      </c>
      <c r="N57" s="231">
        <v>1729936.38</v>
      </c>
      <c r="O57" s="231"/>
      <c r="P57" s="234">
        <v>1729936.38</v>
      </c>
    </row>
    <row r="58" spans="1:16">
      <c r="A58" s="213"/>
      <c r="B58" s="235" t="s">
        <v>259</v>
      </c>
      <c r="C58" s="237">
        <v>73.182000000000002</v>
      </c>
      <c r="D58" s="237">
        <v>71.237200000000001</v>
      </c>
      <c r="E58" s="237">
        <v>80.218999999999994</v>
      </c>
      <c r="F58" s="237">
        <v>78.795900000000003</v>
      </c>
      <c r="G58" s="237">
        <v>77.924999999999997</v>
      </c>
      <c r="H58" s="237">
        <v>75.988799999999998</v>
      </c>
      <c r="I58" s="237">
        <v>66.922399999999996</v>
      </c>
      <c r="J58" s="237">
        <v>82.810299999999998</v>
      </c>
      <c r="K58" s="237">
        <v>89.43</v>
      </c>
      <c r="L58" s="237">
        <v>73.147199999999998</v>
      </c>
      <c r="M58" s="237">
        <v>76.588899999999995</v>
      </c>
      <c r="N58" s="237">
        <v>78.674099999999996</v>
      </c>
      <c r="O58" s="237"/>
      <c r="P58" s="237">
        <v>78.674099999999996</v>
      </c>
    </row>
    <row r="59" spans="1:16">
      <c r="A59" s="213"/>
      <c r="B59" s="226" t="s">
        <v>267</v>
      </c>
      <c r="C59" s="238">
        <v>0</v>
      </c>
      <c r="D59" s="238">
        <v>0</v>
      </c>
      <c r="E59" s="238">
        <v>0</v>
      </c>
      <c r="F59" s="238">
        <v>0</v>
      </c>
      <c r="G59" s="238">
        <v>0</v>
      </c>
      <c r="H59" s="238">
        <v>0</v>
      </c>
      <c r="I59" s="238">
        <v>0</v>
      </c>
      <c r="J59" s="238">
        <v>0</v>
      </c>
      <c r="K59" s="238">
        <v>0</v>
      </c>
      <c r="L59" s="238">
        <v>0</v>
      </c>
      <c r="M59" s="238">
        <v>0</v>
      </c>
      <c r="N59" s="238">
        <v>0</v>
      </c>
      <c r="O59" s="238"/>
      <c r="P59" s="238">
        <v>0</v>
      </c>
    </row>
    <row r="60" spans="1:16">
      <c r="A60" s="213"/>
      <c r="B60" s="229" t="s">
        <v>253</v>
      </c>
      <c r="C60" s="231">
        <v>63567</v>
      </c>
      <c r="D60" s="231">
        <v>124380</v>
      </c>
      <c r="E60" s="231">
        <v>652222</v>
      </c>
      <c r="F60" s="231">
        <v>249344</v>
      </c>
      <c r="G60" s="231">
        <v>35979</v>
      </c>
      <c r="H60" s="231">
        <v>3744</v>
      </c>
      <c r="I60" s="231">
        <v>1180</v>
      </c>
      <c r="J60" s="231">
        <v>500</v>
      </c>
      <c r="K60" s="231"/>
      <c r="L60" s="231">
        <v>225606</v>
      </c>
      <c r="M60" s="231">
        <v>3744</v>
      </c>
      <c r="N60" s="231">
        <v>1130916</v>
      </c>
      <c r="O60" s="231"/>
      <c r="P60" s="231">
        <v>1130916</v>
      </c>
    </row>
    <row r="61" spans="1:16">
      <c r="A61" s="213"/>
      <c r="B61" s="232" t="s">
        <v>254</v>
      </c>
      <c r="C61" s="231">
        <v>66146</v>
      </c>
      <c r="D61" s="231">
        <v>130665</v>
      </c>
      <c r="E61" s="231">
        <v>661954</v>
      </c>
      <c r="F61" s="231">
        <v>253066</v>
      </c>
      <c r="G61" s="231">
        <v>35979</v>
      </c>
      <c r="H61" s="231">
        <v>5000</v>
      </c>
      <c r="I61" s="231">
        <v>2110</v>
      </c>
      <c r="J61" s="231">
        <v>500</v>
      </c>
      <c r="K61" s="231"/>
      <c r="L61" s="231">
        <v>235400</v>
      </c>
      <c r="M61" s="231">
        <v>5000</v>
      </c>
      <c r="N61" s="231">
        <v>1155420</v>
      </c>
      <c r="O61" s="231"/>
      <c r="P61" s="231">
        <v>1155420</v>
      </c>
    </row>
    <row r="62" spans="1:16">
      <c r="A62" s="213"/>
      <c r="B62" s="233" t="s">
        <v>258</v>
      </c>
      <c r="C62" s="231">
        <v>42932.27</v>
      </c>
      <c r="D62" s="231">
        <v>86719.95</v>
      </c>
      <c r="E62" s="231">
        <v>529448.38</v>
      </c>
      <c r="F62" s="231">
        <v>197701.08</v>
      </c>
      <c r="G62" s="231">
        <v>28642.67</v>
      </c>
      <c r="H62" s="231">
        <v>3978.24</v>
      </c>
      <c r="I62" s="231">
        <v>1894.72</v>
      </c>
      <c r="J62" s="231">
        <v>430</v>
      </c>
      <c r="K62" s="231"/>
      <c r="L62" s="231">
        <v>160619.60999999999</v>
      </c>
      <c r="M62" s="231">
        <v>3978.24</v>
      </c>
      <c r="N62" s="231">
        <v>891747.31</v>
      </c>
      <c r="O62" s="231"/>
      <c r="P62" s="234">
        <v>891747.31</v>
      </c>
    </row>
    <row r="63" spans="1:16">
      <c r="A63" s="213"/>
      <c r="B63" s="235" t="s">
        <v>259</v>
      </c>
      <c r="C63" s="237">
        <v>64.905299999999997</v>
      </c>
      <c r="D63" s="237">
        <v>66.368200000000002</v>
      </c>
      <c r="E63" s="237">
        <v>79.982699999999994</v>
      </c>
      <c r="F63" s="237">
        <v>78.122299999999996</v>
      </c>
      <c r="G63" s="237">
        <v>79.609399999999994</v>
      </c>
      <c r="H63" s="237">
        <v>79.564800000000005</v>
      </c>
      <c r="I63" s="237">
        <v>89.797200000000004</v>
      </c>
      <c r="J63" s="237">
        <v>86</v>
      </c>
      <c r="K63" s="237"/>
      <c r="L63" s="237">
        <v>68.232600000000005</v>
      </c>
      <c r="M63" s="237">
        <v>79.564800000000005</v>
      </c>
      <c r="N63" s="237">
        <v>77.179500000000004</v>
      </c>
      <c r="O63" s="237"/>
      <c r="P63" s="237">
        <v>77.179500000000004</v>
      </c>
    </row>
    <row r="64" spans="1:16">
      <c r="A64" s="213"/>
      <c r="B64" s="226" t="s">
        <v>268</v>
      </c>
      <c r="C64" s="238">
        <v>0</v>
      </c>
      <c r="D64" s="238">
        <v>0</v>
      </c>
      <c r="E64" s="238">
        <v>0</v>
      </c>
      <c r="F64" s="238">
        <v>0</v>
      </c>
      <c r="G64" s="238">
        <v>0</v>
      </c>
      <c r="H64" s="238">
        <v>0</v>
      </c>
      <c r="I64" s="238">
        <v>0</v>
      </c>
      <c r="J64" s="238">
        <v>0</v>
      </c>
      <c r="K64" s="238">
        <v>0</v>
      </c>
      <c r="L64" s="238">
        <v>0</v>
      </c>
      <c r="M64" s="238">
        <v>0</v>
      </c>
      <c r="N64" s="238">
        <v>0</v>
      </c>
      <c r="O64" s="238"/>
      <c r="P64" s="238">
        <v>0</v>
      </c>
    </row>
    <row r="65" spans="1:16">
      <c r="A65" s="213"/>
      <c r="B65" s="229" t="s">
        <v>253</v>
      </c>
      <c r="C65" s="231">
        <v>45627</v>
      </c>
      <c r="D65" s="231">
        <v>212069</v>
      </c>
      <c r="E65" s="231">
        <v>743560</v>
      </c>
      <c r="F65" s="231">
        <v>284426</v>
      </c>
      <c r="G65" s="231">
        <v>38667</v>
      </c>
      <c r="H65" s="231">
        <v>4171</v>
      </c>
      <c r="I65" s="231">
        <v>995</v>
      </c>
      <c r="J65" s="231">
        <v>1000</v>
      </c>
      <c r="K65" s="231">
        <v>30</v>
      </c>
      <c r="L65" s="231">
        <v>298358</v>
      </c>
      <c r="M65" s="231">
        <v>4201</v>
      </c>
      <c r="N65" s="231">
        <v>1330545</v>
      </c>
      <c r="O65" s="231"/>
      <c r="P65" s="231">
        <v>1330545</v>
      </c>
    </row>
    <row r="66" spans="1:16">
      <c r="A66" s="213"/>
      <c r="B66" s="232" t="s">
        <v>254</v>
      </c>
      <c r="C66" s="231">
        <v>54912</v>
      </c>
      <c r="D66" s="231">
        <v>202942</v>
      </c>
      <c r="E66" s="231">
        <v>743560</v>
      </c>
      <c r="F66" s="231">
        <v>284642</v>
      </c>
      <c r="G66" s="231">
        <v>38682</v>
      </c>
      <c r="H66" s="231">
        <v>6171</v>
      </c>
      <c r="I66" s="231">
        <v>1822</v>
      </c>
      <c r="J66" s="231">
        <v>1000</v>
      </c>
      <c r="K66" s="231">
        <v>30</v>
      </c>
      <c r="L66" s="231">
        <v>299358</v>
      </c>
      <c r="M66" s="231">
        <v>6201</v>
      </c>
      <c r="N66" s="231">
        <v>1333761</v>
      </c>
      <c r="O66" s="231"/>
      <c r="P66" s="231">
        <v>1333761</v>
      </c>
    </row>
    <row r="67" spans="1:16">
      <c r="A67" s="213"/>
      <c r="B67" s="233" t="s">
        <v>258</v>
      </c>
      <c r="C67" s="231">
        <v>36615.06</v>
      </c>
      <c r="D67" s="231">
        <v>153781.96</v>
      </c>
      <c r="E67" s="231">
        <v>604700.76</v>
      </c>
      <c r="F67" s="231">
        <v>231709.33</v>
      </c>
      <c r="G67" s="231">
        <v>30937.33</v>
      </c>
      <c r="H67" s="231">
        <v>5227.74</v>
      </c>
      <c r="I67" s="231">
        <v>1531.53</v>
      </c>
      <c r="J67" s="231">
        <v>420</v>
      </c>
      <c r="K67" s="231"/>
      <c r="L67" s="231">
        <v>223285.88</v>
      </c>
      <c r="M67" s="231">
        <v>5227.74</v>
      </c>
      <c r="N67" s="231">
        <v>1064923.71</v>
      </c>
      <c r="O67" s="231"/>
      <c r="P67" s="234">
        <v>1064923.71</v>
      </c>
    </row>
    <row r="68" spans="1:16">
      <c r="A68" s="213"/>
      <c r="B68" s="235" t="s">
        <v>259</v>
      </c>
      <c r="C68" s="237">
        <v>66.679500000000004</v>
      </c>
      <c r="D68" s="237">
        <v>75.776300000000006</v>
      </c>
      <c r="E68" s="237">
        <v>81.325100000000006</v>
      </c>
      <c r="F68" s="237">
        <v>81.403800000000004</v>
      </c>
      <c r="G68" s="237">
        <v>79.9786</v>
      </c>
      <c r="H68" s="237">
        <v>84.714600000000004</v>
      </c>
      <c r="I68" s="237">
        <v>84.057599999999994</v>
      </c>
      <c r="J68" s="237">
        <v>42</v>
      </c>
      <c r="K68" s="237"/>
      <c r="L68" s="237">
        <v>74.588200000000001</v>
      </c>
      <c r="M68" s="237">
        <v>84.3048</v>
      </c>
      <c r="N68" s="237">
        <v>79.843699999999998</v>
      </c>
      <c r="O68" s="237"/>
      <c r="P68" s="237">
        <v>79.843699999999998</v>
      </c>
    </row>
    <row r="69" spans="1:16">
      <c r="A69" s="213"/>
      <c r="B69" s="226" t="s">
        <v>269</v>
      </c>
      <c r="C69" s="238">
        <v>0</v>
      </c>
      <c r="D69" s="238">
        <v>0</v>
      </c>
      <c r="E69" s="238">
        <v>0</v>
      </c>
      <c r="F69" s="238">
        <v>0</v>
      </c>
      <c r="G69" s="238">
        <v>0</v>
      </c>
      <c r="H69" s="238">
        <v>0</v>
      </c>
      <c r="I69" s="238">
        <v>0</v>
      </c>
      <c r="J69" s="238">
        <v>0</v>
      </c>
      <c r="K69" s="238">
        <v>0</v>
      </c>
      <c r="L69" s="238">
        <v>0</v>
      </c>
      <c r="M69" s="238">
        <v>0</v>
      </c>
      <c r="N69" s="238">
        <v>0</v>
      </c>
      <c r="O69" s="238"/>
      <c r="P69" s="238">
        <v>0</v>
      </c>
    </row>
    <row r="70" spans="1:16">
      <c r="A70" s="213"/>
      <c r="B70" s="229" t="s">
        <v>253</v>
      </c>
      <c r="C70" s="231">
        <v>58896</v>
      </c>
      <c r="D70" s="231">
        <v>138668</v>
      </c>
      <c r="E70" s="231">
        <v>769612</v>
      </c>
      <c r="F70" s="231">
        <v>295142</v>
      </c>
      <c r="G70" s="231">
        <v>42005</v>
      </c>
      <c r="H70" s="231">
        <v>7497</v>
      </c>
      <c r="I70" s="231">
        <v>3160</v>
      </c>
      <c r="J70" s="231">
        <v>1100</v>
      </c>
      <c r="K70" s="231">
        <v>30</v>
      </c>
      <c r="L70" s="231">
        <v>243829</v>
      </c>
      <c r="M70" s="231">
        <v>7527</v>
      </c>
      <c r="N70" s="231">
        <v>1316110</v>
      </c>
      <c r="O70" s="231"/>
      <c r="P70" s="231">
        <v>1316110</v>
      </c>
    </row>
    <row r="71" spans="1:16">
      <c r="A71" s="213"/>
      <c r="B71" s="232" t="s">
        <v>254</v>
      </c>
      <c r="C71" s="231">
        <v>63975</v>
      </c>
      <c r="D71" s="231">
        <v>138199</v>
      </c>
      <c r="E71" s="231">
        <v>779344</v>
      </c>
      <c r="F71" s="231">
        <v>298864</v>
      </c>
      <c r="G71" s="231">
        <v>41515</v>
      </c>
      <c r="H71" s="231">
        <v>8997</v>
      </c>
      <c r="I71" s="231">
        <v>3050</v>
      </c>
      <c r="J71" s="231">
        <v>1300</v>
      </c>
      <c r="K71" s="231">
        <v>30</v>
      </c>
      <c r="L71" s="231">
        <v>248039</v>
      </c>
      <c r="M71" s="231">
        <v>9027</v>
      </c>
      <c r="N71" s="231">
        <v>1335274</v>
      </c>
      <c r="O71" s="231"/>
      <c r="P71" s="231">
        <v>1335274</v>
      </c>
    </row>
    <row r="72" spans="1:16">
      <c r="A72" s="213"/>
      <c r="B72" s="233" t="s">
        <v>258</v>
      </c>
      <c r="C72" s="231">
        <v>44094.23</v>
      </c>
      <c r="D72" s="231">
        <v>96517.19</v>
      </c>
      <c r="E72" s="231">
        <v>608677.64</v>
      </c>
      <c r="F72" s="231">
        <v>232044.94</v>
      </c>
      <c r="G72" s="231">
        <v>32827.43</v>
      </c>
      <c r="H72" s="231">
        <v>4215.25</v>
      </c>
      <c r="I72" s="231">
        <v>2774.42</v>
      </c>
      <c r="J72" s="231">
        <v>1082.19</v>
      </c>
      <c r="K72" s="231"/>
      <c r="L72" s="231">
        <v>177295.46</v>
      </c>
      <c r="M72" s="231">
        <v>4215.25</v>
      </c>
      <c r="N72" s="231">
        <v>1022233.29</v>
      </c>
      <c r="O72" s="231"/>
      <c r="P72" s="234">
        <v>1022233.29</v>
      </c>
    </row>
    <row r="73" spans="1:16">
      <c r="A73" s="213"/>
      <c r="B73" s="235" t="s">
        <v>259</v>
      </c>
      <c r="C73" s="237">
        <v>68.924199999999999</v>
      </c>
      <c r="D73" s="237">
        <v>69.839299999999994</v>
      </c>
      <c r="E73" s="237">
        <v>78.101299999999995</v>
      </c>
      <c r="F73" s="237">
        <v>77.642300000000006</v>
      </c>
      <c r="G73" s="237">
        <v>79.073700000000002</v>
      </c>
      <c r="H73" s="237">
        <v>46.851700000000001</v>
      </c>
      <c r="I73" s="237">
        <v>90.964600000000004</v>
      </c>
      <c r="J73" s="237">
        <v>83.245400000000004</v>
      </c>
      <c r="K73" s="237"/>
      <c r="L73" s="237">
        <v>71.478899999999996</v>
      </c>
      <c r="M73" s="237">
        <v>46.695999999999998</v>
      </c>
      <c r="N73" s="237">
        <v>76.556100000000001</v>
      </c>
      <c r="O73" s="237"/>
      <c r="P73" s="237">
        <v>76.556100000000001</v>
      </c>
    </row>
    <row r="74" spans="1:16">
      <c r="A74" s="213"/>
      <c r="B74" s="226" t="s">
        <v>270</v>
      </c>
      <c r="C74" s="238">
        <v>0</v>
      </c>
      <c r="D74" s="238">
        <v>0</v>
      </c>
      <c r="E74" s="238">
        <v>0</v>
      </c>
      <c r="F74" s="238">
        <v>0</v>
      </c>
      <c r="G74" s="238">
        <v>0</v>
      </c>
      <c r="H74" s="238">
        <v>0</v>
      </c>
      <c r="I74" s="238">
        <v>0</v>
      </c>
      <c r="J74" s="238">
        <v>0</v>
      </c>
      <c r="K74" s="238">
        <v>0</v>
      </c>
      <c r="L74" s="238">
        <v>0</v>
      </c>
      <c r="M74" s="238">
        <v>0</v>
      </c>
      <c r="N74" s="238">
        <v>0</v>
      </c>
      <c r="O74" s="238"/>
      <c r="P74" s="238">
        <v>0</v>
      </c>
    </row>
    <row r="75" spans="1:16">
      <c r="A75" s="213"/>
      <c r="B75" s="229" t="s">
        <v>253</v>
      </c>
      <c r="C75" s="231">
        <v>83199</v>
      </c>
      <c r="D75" s="231">
        <v>172956</v>
      </c>
      <c r="E75" s="231">
        <v>919386</v>
      </c>
      <c r="F75" s="231">
        <v>355220</v>
      </c>
      <c r="G75" s="231">
        <v>51083</v>
      </c>
      <c r="H75" s="231">
        <v>12273</v>
      </c>
      <c r="I75" s="231">
        <v>4727</v>
      </c>
      <c r="J75" s="231">
        <v>4539</v>
      </c>
      <c r="K75" s="231"/>
      <c r="L75" s="231">
        <v>316504</v>
      </c>
      <c r="M75" s="231">
        <v>12273</v>
      </c>
      <c r="N75" s="231">
        <v>1603383</v>
      </c>
      <c r="O75" s="231"/>
      <c r="P75" s="231">
        <v>1603383</v>
      </c>
    </row>
    <row r="76" spans="1:16">
      <c r="A76" s="213"/>
      <c r="B76" s="232" t="s">
        <v>254</v>
      </c>
      <c r="C76" s="231">
        <v>88141</v>
      </c>
      <c r="D76" s="231">
        <v>167144</v>
      </c>
      <c r="E76" s="231">
        <v>933984</v>
      </c>
      <c r="F76" s="231">
        <v>360799</v>
      </c>
      <c r="G76" s="231">
        <v>50953</v>
      </c>
      <c r="H76" s="231">
        <v>12273</v>
      </c>
      <c r="I76" s="231">
        <v>4727</v>
      </c>
      <c r="J76" s="231">
        <v>4539</v>
      </c>
      <c r="K76" s="231"/>
      <c r="L76" s="231">
        <v>315504</v>
      </c>
      <c r="M76" s="231">
        <v>12273</v>
      </c>
      <c r="N76" s="231">
        <v>1622560</v>
      </c>
      <c r="O76" s="231"/>
      <c r="P76" s="231">
        <v>1622560</v>
      </c>
    </row>
    <row r="77" spans="1:16">
      <c r="A77" s="213"/>
      <c r="B77" s="233" t="s">
        <v>258</v>
      </c>
      <c r="C77" s="231">
        <v>61570.66</v>
      </c>
      <c r="D77" s="231">
        <v>113964.26</v>
      </c>
      <c r="E77" s="231">
        <v>728933.46</v>
      </c>
      <c r="F77" s="231">
        <v>279070.96000000002</v>
      </c>
      <c r="G77" s="231">
        <v>37703.68</v>
      </c>
      <c r="H77" s="231">
        <v>5866.15</v>
      </c>
      <c r="I77" s="231">
        <v>4457.5600000000004</v>
      </c>
      <c r="J77" s="231">
        <v>2728.73</v>
      </c>
      <c r="K77" s="231"/>
      <c r="L77" s="231">
        <v>220424.89</v>
      </c>
      <c r="M77" s="231">
        <v>5866.15</v>
      </c>
      <c r="N77" s="231">
        <v>1234295.46</v>
      </c>
      <c r="O77" s="231"/>
      <c r="P77" s="234">
        <v>1234295.46</v>
      </c>
    </row>
    <row r="78" spans="1:16">
      <c r="A78" s="213"/>
      <c r="B78" s="235" t="s">
        <v>259</v>
      </c>
      <c r="C78" s="237">
        <v>69.854699999999994</v>
      </c>
      <c r="D78" s="237">
        <v>68.183300000000003</v>
      </c>
      <c r="E78" s="237">
        <v>78.045599999999993</v>
      </c>
      <c r="F78" s="237">
        <v>77.347999999999999</v>
      </c>
      <c r="G78" s="237">
        <v>73.997</v>
      </c>
      <c r="H78" s="237">
        <v>47.797199999999997</v>
      </c>
      <c r="I78" s="237">
        <v>94.3</v>
      </c>
      <c r="J78" s="237">
        <v>60.117400000000004</v>
      </c>
      <c r="K78" s="237"/>
      <c r="L78" s="237">
        <v>69.864400000000003</v>
      </c>
      <c r="M78" s="237">
        <v>47.797199999999997</v>
      </c>
      <c r="N78" s="237">
        <v>76.070899999999995</v>
      </c>
      <c r="O78" s="237"/>
      <c r="P78" s="237">
        <v>76.070899999999995</v>
      </c>
    </row>
    <row r="79" spans="1:16">
      <c r="A79" s="213"/>
      <c r="B79" s="226" t="s">
        <v>271</v>
      </c>
      <c r="C79" s="238">
        <v>0</v>
      </c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/>
      <c r="P79" s="238">
        <v>0</v>
      </c>
    </row>
    <row r="80" spans="1:16">
      <c r="A80" s="213"/>
      <c r="B80" s="229" t="s">
        <v>253</v>
      </c>
      <c r="C80" s="231">
        <v>124823</v>
      </c>
      <c r="D80" s="231">
        <v>241418</v>
      </c>
      <c r="E80" s="231">
        <v>1240488</v>
      </c>
      <c r="F80" s="231">
        <v>479677</v>
      </c>
      <c r="G80" s="231">
        <v>71964</v>
      </c>
      <c r="H80" s="231">
        <v>15656</v>
      </c>
      <c r="I80" s="231">
        <v>30110</v>
      </c>
      <c r="J80" s="231">
        <v>9300</v>
      </c>
      <c r="K80" s="231">
        <v>940</v>
      </c>
      <c r="L80" s="231">
        <v>477615</v>
      </c>
      <c r="M80" s="231">
        <v>16596</v>
      </c>
      <c r="N80" s="231">
        <v>2214376</v>
      </c>
      <c r="O80" s="231"/>
      <c r="P80" s="231">
        <v>2214376</v>
      </c>
    </row>
    <row r="81" spans="1:16">
      <c r="A81" s="213"/>
      <c r="B81" s="232" t="s">
        <v>254</v>
      </c>
      <c r="C81" s="231">
        <v>122892</v>
      </c>
      <c r="D81" s="231">
        <v>243348</v>
      </c>
      <c r="E81" s="231">
        <v>1259952</v>
      </c>
      <c r="F81" s="231">
        <v>488235</v>
      </c>
      <c r="G81" s="231">
        <v>71964</v>
      </c>
      <c r="H81" s="231">
        <v>32656</v>
      </c>
      <c r="I81" s="231">
        <v>32111</v>
      </c>
      <c r="J81" s="231">
        <v>38268</v>
      </c>
      <c r="K81" s="231">
        <v>940</v>
      </c>
      <c r="L81" s="231">
        <v>508583</v>
      </c>
      <c r="M81" s="231">
        <v>33596</v>
      </c>
      <c r="N81" s="231">
        <v>2290366</v>
      </c>
      <c r="O81" s="231"/>
      <c r="P81" s="231">
        <v>2290366</v>
      </c>
    </row>
    <row r="82" spans="1:16">
      <c r="A82" s="213"/>
      <c r="B82" s="233" t="s">
        <v>258</v>
      </c>
      <c r="C82" s="231">
        <v>68867.72</v>
      </c>
      <c r="D82" s="231">
        <v>169881.25</v>
      </c>
      <c r="E82" s="231">
        <v>970953.86</v>
      </c>
      <c r="F82" s="231">
        <v>365417.57</v>
      </c>
      <c r="G82" s="231">
        <v>54740.62</v>
      </c>
      <c r="H82" s="231">
        <v>17222.259999999998</v>
      </c>
      <c r="I82" s="231">
        <v>14865.65</v>
      </c>
      <c r="J82" s="231">
        <v>4399.8100000000004</v>
      </c>
      <c r="K82" s="231">
        <v>620.4</v>
      </c>
      <c r="L82" s="231">
        <v>312755.05</v>
      </c>
      <c r="M82" s="231">
        <v>17842.66</v>
      </c>
      <c r="N82" s="231">
        <v>1666969.14</v>
      </c>
      <c r="O82" s="231"/>
      <c r="P82" s="234">
        <v>1666969.14</v>
      </c>
    </row>
    <row r="83" spans="1:16">
      <c r="A83" s="213"/>
      <c r="B83" s="235" t="s">
        <v>259</v>
      </c>
      <c r="C83" s="237">
        <v>56.039200000000001</v>
      </c>
      <c r="D83" s="237">
        <v>69.81</v>
      </c>
      <c r="E83" s="237">
        <v>77.062799999999996</v>
      </c>
      <c r="F83" s="237">
        <v>74.8446</v>
      </c>
      <c r="G83" s="237">
        <v>76.066699999999997</v>
      </c>
      <c r="H83" s="237">
        <v>52.738399999999999</v>
      </c>
      <c r="I83" s="237">
        <v>46.294600000000003</v>
      </c>
      <c r="J83" s="237">
        <v>11.497400000000001</v>
      </c>
      <c r="K83" s="237">
        <v>66</v>
      </c>
      <c r="L83" s="237">
        <v>61.495399999999997</v>
      </c>
      <c r="M83" s="237">
        <v>53.109499999999997</v>
      </c>
      <c r="N83" s="237">
        <v>72.781800000000004</v>
      </c>
      <c r="O83" s="237"/>
      <c r="P83" s="237">
        <v>72.781800000000004</v>
      </c>
    </row>
    <row r="84" spans="1:16">
      <c r="A84" s="213"/>
      <c r="B84" s="226" t="s">
        <v>272</v>
      </c>
      <c r="C84" s="238">
        <v>0</v>
      </c>
      <c r="D84" s="238">
        <v>0</v>
      </c>
      <c r="E84" s="238">
        <v>0</v>
      </c>
      <c r="F84" s="238">
        <v>0</v>
      </c>
      <c r="G84" s="238">
        <v>0</v>
      </c>
      <c r="H84" s="238">
        <v>0</v>
      </c>
      <c r="I84" s="238">
        <v>0</v>
      </c>
      <c r="J84" s="238">
        <v>0</v>
      </c>
      <c r="K84" s="238">
        <v>0</v>
      </c>
      <c r="L84" s="238">
        <v>0</v>
      </c>
      <c r="M84" s="238">
        <v>0</v>
      </c>
      <c r="N84" s="238">
        <v>0</v>
      </c>
      <c r="O84" s="238"/>
      <c r="P84" s="238">
        <v>0</v>
      </c>
    </row>
    <row r="85" spans="1:16">
      <c r="A85" s="213"/>
      <c r="B85" s="229" t="s">
        <v>253</v>
      </c>
      <c r="C85" s="231">
        <v>56224</v>
      </c>
      <c r="D85" s="231">
        <v>192685</v>
      </c>
      <c r="E85" s="231">
        <v>787401</v>
      </c>
      <c r="F85" s="231">
        <v>304727</v>
      </c>
      <c r="G85" s="231">
        <v>42274</v>
      </c>
      <c r="H85" s="231">
        <v>11325</v>
      </c>
      <c r="I85" s="231">
        <v>1818</v>
      </c>
      <c r="J85" s="231">
        <v>3500</v>
      </c>
      <c r="K85" s="231">
        <v>450</v>
      </c>
      <c r="L85" s="231">
        <v>296501</v>
      </c>
      <c r="M85" s="231">
        <v>11775</v>
      </c>
      <c r="N85" s="231">
        <v>1400404</v>
      </c>
      <c r="O85" s="231"/>
      <c r="P85" s="231">
        <v>1400404</v>
      </c>
    </row>
    <row r="86" spans="1:16">
      <c r="A86" s="213"/>
      <c r="B86" s="232" t="s">
        <v>254</v>
      </c>
      <c r="C86" s="231">
        <v>59727</v>
      </c>
      <c r="D86" s="231">
        <v>203433</v>
      </c>
      <c r="E86" s="231">
        <v>787401</v>
      </c>
      <c r="F86" s="231">
        <v>304727</v>
      </c>
      <c r="G86" s="231">
        <v>42274</v>
      </c>
      <c r="H86" s="231">
        <v>11325</v>
      </c>
      <c r="I86" s="231">
        <v>1838</v>
      </c>
      <c r="J86" s="231">
        <v>3500</v>
      </c>
      <c r="K86" s="231">
        <v>450</v>
      </c>
      <c r="L86" s="231">
        <v>310772</v>
      </c>
      <c r="M86" s="231">
        <v>11775</v>
      </c>
      <c r="N86" s="231">
        <v>1414675</v>
      </c>
      <c r="O86" s="231"/>
      <c r="P86" s="231">
        <v>1414675</v>
      </c>
    </row>
    <row r="87" spans="1:16">
      <c r="A87" s="213"/>
      <c r="B87" s="233" t="s">
        <v>258</v>
      </c>
      <c r="C87" s="231">
        <v>35120.44</v>
      </c>
      <c r="D87" s="231">
        <v>143245.01</v>
      </c>
      <c r="E87" s="231">
        <v>623570.37</v>
      </c>
      <c r="F87" s="231">
        <v>239717.68</v>
      </c>
      <c r="G87" s="231">
        <v>33329.1</v>
      </c>
      <c r="H87" s="231">
        <v>3318.46</v>
      </c>
      <c r="I87" s="231">
        <v>1863.29</v>
      </c>
      <c r="J87" s="231">
        <v>2128.6</v>
      </c>
      <c r="K87" s="231">
        <v>303.60000000000002</v>
      </c>
      <c r="L87" s="231">
        <v>215686.44</v>
      </c>
      <c r="M87" s="231">
        <v>3622.06</v>
      </c>
      <c r="N87" s="231">
        <v>1082596.55</v>
      </c>
      <c r="O87" s="231"/>
      <c r="P87" s="234">
        <v>1082596.55</v>
      </c>
    </row>
    <row r="88" spans="1:16">
      <c r="A88" s="213"/>
      <c r="B88" s="235" t="s">
        <v>259</v>
      </c>
      <c r="C88" s="237">
        <v>58.801600000000001</v>
      </c>
      <c r="D88" s="237">
        <v>70.413899999999998</v>
      </c>
      <c r="E88" s="237">
        <v>79.1935</v>
      </c>
      <c r="F88" s="237">
        <v>78.666399999999996</v>
      </c>
      <c r="G88" s="237">
        <v>78.840699999999998</v>
      </c>
      <c r="H88" s="237">
        <v>29.302099999999999</v>
      </c>
      <c r="I88" s="237">
        <v>101.376</v>
      </c>
      <c r="J88" s="237">
        <v>60.817100000000003</v>
      </c>
      <c r="K88" s="237">
        <v>67.466700000000003</v>
      </c>
      <c r="L88" s="237">
        <v>69.403400000000005</v>
      </c>
      <c r="M88" s="237">
        <v>30.7606</v>
      </c>
      <c r="N88" s="237">
        <v>76.526200000000003</v>
      </c>
      <c r="O88" s="237"/>
      <c r="P88" s="237">
        <v>76.526200000000003</v>
      </c>
    </row>
    <row r="89" spans="1:16">
      <c r="A89" s="213"/>
      <c r="B89" s="226" t="s">
        <v>273</v>
      </c>
      <c r="C89" s="238">
        <v>0</v>
      </c>
      <c r="D89" s="238">
        <v>0</v>
      </c>
      <c r="E89" s="238">
        <v>0</v>
      </c>
      <c r="F89" s="238">
        <v>0</v>
      </c>
      <c r="G89" s="238">
        <v>0</v>
      </c>
      <c r="H89" s="238">
        <v>0</v>
      </c>
      <c r="I89" s="238">
        <v>0</v>
      </c>
      <c r="J89" s="238">
        <v>0</v>
      </c>
      <c r="K89" s="238">
        <v>0</v>
      </c>
      <c r="L89" s="238">
        <v>0</v>
      </c>
      <c r="M89" s="238">
        <v>0</v>
      </c>
      <c r="N89" s="238">
        <v>0</v>
      </c>
      <c r="O89" s="238"/>
      <c r="P89" s="238">
        <v>0</v>
      </c>
    </row>
    <row r="90" spans="1:16">
      <c r="A90" s="213"/>
      <c r="B90" s="229" t="s">
        <v>253</v>
      </c>
      <c r="C90" s="231">
        <v>56262</v>
      </c>
      <c r="D90" s="231">
        <v>190103</v>
      </c>
      <c r="E90" s="231">
        <v>769389</v>
      </c>
      <c r="F90" s="231">
        <v>297195</v>
      </c>
      <c r="G90" s="231">
        <v>39903</v>
      </c>
      <c r="H90" s="231">
        <v>10823</v>
      </c>
      <c r="I90" s="231">
        <v>1843</v>
      </c>
      <c r="J90" s="231">
        <v>2900</v>
      </c>
      <c r="K90" s="231">
        <v>260</v>
      </c>
      <c r="L90" s="231">
        <v>291011</v>
      </c>
      <c r="M90" s="231">
        <v>11083</v>
      </c>
      <c r="N90" s="231">
        <v>1368678</v>
      </c>
      <c r="O90" s="231"/>
      <c r="P90" s="231">
        <v>1368678</v>
      </c>
    </row>
    <row r="91" spans="1:16">
      <c r="A91" s="213"/>
      <c r="B91" s="232" t="s">
        <v>254</v>
      </c>
      <c r="C91" s="231">
        <v>53937</v>
      </c>
      <c r="D91" s="231">
        <v>194378</v>
      </c>
      <c r="E91" s="231">
        <v>769389</v>
      </c>
      <c r="F91" s="231">
        <v>297195</v>
      </c>
      <c r="G91" s="231">
        <v>39903</v>
      </c>
      <c r="H91" s="231">
        <v>10690</v>
      </c>
      <c r="I91" s="231">
        <v>1893</v>
      </c>
      <c r="J91" s="231">
        <v>2900</v>
      </c>
      <c r="K91" s="231">
        <v>393</v>
      </c>
      <c r="L91" s="231">
        <v>293011</v>
      </c>
      <c r="M91" s="231">
        <v>11083</v>
      </c>
      <c r="N91" s="231">
        <v>1370678</v>
      </c>
      <c r="O91" s="231"/>
      <c r="P91" s="231">
        <v>1370678</v>
      </c>
    </row>
    <row r="92" spans="1:16">
      <c r="A92" s="213"/>
      <c r="B92" s="233" t="s">
        <v>258</v>
      </c>
      <c r="C92" s="231">
        <v>36671.550000000003</v>
      </c>
      <c r="D92" s="231">
        <v>158068.85</v>
      </c>
      <c r="E92" s="231">
        <v>627600.54</v>
      </c>
      <c r="F92" s="231">
        <v>238141.45</v>
      </c>
      <c r="G92" s="231">
        <v>31732.63</v>
      </c>
      <c r="H92" s="231">
        <v>2465.73</v>
      </c>
      <c r="I92" s="231">
        <v>1884.8</v>
      </c>
      <c r="J92" s="231">
        <v>1962.9</v>
      </c>
      <c r="K92" s="231">
        <v>326.7</v>
      </c>
      <c r="L92" s="231">
        <v>230320.73</v>
      </c>
      <c r="M92" s="231">
        <v>2792.43</v>
      </c>
      <c r="N92" s="231">
        <v>1098855.1499999999</v>
      </c>
      <c r="O92" s="231"/>
      <c r="P92" s="234">
        <v>1098855.1499999999</v>
      </c>
    </row>
    <row r="93" spans="1:16">
      <c r="A93" s="213"/>
      <c r="B93" s="235" t="s">
        <v>259</v>
      </c>
      <c r="C93" s="237">
        <v>67.989599999999996</v>
      </c>
      <c r="D93" s="237">
        <v>81.320300000000003</v>
      </c>
      <c r="E93" s="237">
        <v>81.571299999999994</v>
      </c>
      <c r="F93" s="237">
        <v>80.1297</v>
      </c>
      <c r="G93" s="237">
        <v>79.5244</v>
      </c>
      <c r="H93" s="237">
        <v>23.065799999999999</v>
      </c>
      <c r="I93" s="237">
        <v>99.566800000000001</v>
      </c>
      <c r="J93" s="237">
        <v>67.686199999999999</v>
      </c>
      <c r="K93" s="237">
        <v>83.129800000000003</v>
      </c>
      <c r="L93" s="237">
        <v>78.604799999999997</v>
      </c>
      <c r="M93" s="237">
        <v>25.195599999999999</v>
      </c>
      <c r="N93" s="237">
        <v>80.168700000000001</v>
      </c>
      <c r="O93" s="237"/>
      <c r="P93" s="237">
        <v>80.168700000000001</v>
      </c>
    </row>
    <row r="94" spans="1:16">
      <c r="A94" s="213"/>
      <c r="B94" s="226" t="s">
        <v>274</v>
      </c>
      <c r="C94" s="238">
        <v>0</v>
      </c>
      <c r="D94" s="238">
        <v>0</v>
      </c>
      <c r="E94" s="238">
        <v>0</v>
      </c>
      <c r="F94" s="238">
        <v>0</v>
      </c>
      <c r="G94" s="238">
        <v>0</v>
      </c>
      <c r="H94" s="238">
        <v>0</v>
      </c>
      <c r="I94" s="238">
        <v>0</v>
      </c>
      <c r="J94" s="238">
        <v>0</v>
      </c>
      <c r="K94" s="238">
        <v>0</v>
      </c>
      <c r="L94" s="238">
        <v>0</v>
      </c>
      <c r="M94" s="238">
        <v>0</v>
      </c>
      <c r="N94" s="238">
        <v>0</v>
      </c>
      <c r="O94" s="238"/>
      <c r="P94" s="238">
        <v>0</v>
      </c>
    </row>
    <row r="95" spans="1:16">
      <c r="A95" s="213"/>
      <c r="B95" s="229" t="s">
        <v>253</v>
      </c>
      <c r="C95" s="231">
        <v>51883</v>
      </c>
      <c r="D95" s="231">
        <v>188339</v>
      </c>
      <c r="E95" s="231">
        <v>802408</v>
      </c>
      <c r="F95" s="231">
        <v>308921</v>
      </c>
      <c r="G95" s="231">
        <v>43482</v>
      </c>
      <c r="H95" s="231">
        <v>9770</v>
      </c>
      <c r="I95" s="231">
        <v>4097</v>
      </c>
      <c r="J95" s="231">
        <v>1550</v>
      </c>
      <c r="K95" s="231">
        <v>300</v>
      </c>
      <c r="L95" s="231">
        <v>289351</v>
      </c>
      <c r="M95" s="231">
        <v>10070</v>
      </c>
      <c r="N95" s="231">
        <v>1410750</v>
      </c>
      <c r="O95" s="231"/>
      <c r="P95" s="231">
        <v>1410750</v>
      </c>
    </row>
    <row r="96" spans="1:16">
      <c r="A96" s="213"/>
      <c r="B96" s="232" t="s">
        <v>254</v>
      </c>
      <c r="C96" s="231">
        <v>51933</v>
      </c>
      <c r="D96" s="231">
        <v>186989</v>
      </c>
      <c r="E96" s="231">
        <v>807274</v>
      </c>
      <c r="F96" s="231">
        <v>310784</v>
      </c>
      <c r="G96" s="231">
        <v>43482</v>
      </c>
      <c r="H96" s="231">
        <v>9704</v>
      </c>
      <c r="I96" s="231">
        <v>4047</v>
      </c>
      <c r="J96" s="231">
        <v>1900</v>
      </c>
      <c r="K96" s="231">
        <v>366</v>
      </c>
      <c r="L96" s="231">
        <v>288351</v>
      </c>
      <c r="M96" s="231">
        <v>10070</v>
      </c>
      <c r="N96" s="231">
        <v>1416479</v>
      </c>
      <c r="O96" s="231"/>
      <c r="P96" s="231">
        <v>1416479</v>
      </c>
    </row>
    <row r="97" spans="1:16">
      <c r="A97" s="213"/>
      <c r="B97" s="233" t="s">
        <v>258</v>
      </c>
      <c r="C97" s="231">
        <v>35357.440000000002</v>
      </c>
      <c r="D97" s="231">
        <v>144672.07999999999</v>
      </c>
      <c r="E97" s="231">
        <v>652582.15</v>
      </c>
      <c r="F97" s="231">
        <v>248108.45</v>
      </c>
      <c r="G97" s="231">
        <v>34124.42</v>
      </c>
      <c r="H97" s="231">
        <v>4653.46</v>
      </c>
      <c r="I97" s="231">
        <v>2955.2</v>
      </c>
      <c r="J97" s="231">
        <v>1450.97</v>
      </c>
      <c r="K97" s="231">
        <v>330</v>
      </c>
      <c r="L97" s="231">
        <v>218560.11</v>
      </c>
      <c r="M97" s="231">
        <v>4983.46</v>
      </c>
      <c r="N97" s="231">
        <v>1124234.17</v>
      </c>
      <c r="O97" s="231"/>
      <c r="P97" s="234">
        <v>1124234.17</v>
      </c>
    </row>
    <row r="98" spans="1:16">
      <c r="A98" s="213"/>
      <c r="B98" s="235" t="s">
        <v>259</v>
      </c>
      <c r="C98" s="237">
        <v>68.082800000000006</v>
      </c>
      <c r="D98" s="237">
        <v>77.369299999999996</v>
      </c>
      <c r="E98" s="237">
        <v>80.837800000000001</v>
      </c>
      <c r="F98" s="237">
        <v>79.833100000000002</v>
      </c>
      <c r="G98" s="237">
        <v>78.479399999999998</v>
      </c>
      <c r="H98" s="237">
        <v>47.954000000000001</v>
      </c>
      <c r="I98" s="237">
        <v>73.022000000000006</v>
      </c>
      <c r="J98" s="237">
        <v>76.366799999999998</v>
      </c>
      <c r="K98" s="237">
        <v>90.163899999999998</v>
      </c>
      <c r="L98" s="237">
        <v>75.796599999999998</v>
      </c>
      <c r="M98" s="237">
        <v>49.488199999999999</v>
      </c>
      <c r="N98" s="237">
        <v>79.368200000000002</v>
      </c>
      <c r="O98" s="237"/>
      <c r="P98" s="237">
        <v>79.368200000000002</v>
      </c>
    </row>
    <row r="99" spans="1:16">
      <c r="A99" s="213"/>
      <c r="B99" s="226" t="s">
        <v>275</v>
      </c>
      <c r="C99" s="238">
        <v>0</v>
      </c>
      <c r="D99" s="238">
        <v>0</v>
      </c>
      <c r="E99" s="238">
        <v>0</v>
      </c>
      <c r="F99" s="238">
        <v>0</v>
      </c>
      <c r="G99" s="238">
        <v>0</v>
      </c>
      <c r="H99" s="238">
        <v>0</v>
      </c>
      <c r="I99" s="238">
        <v>0</v>
      </c>
      <c r="J99" s="238">
        <v>0</v>
      </c>
      <c r="K99" s="238">
        <v>0</v>
      </c>
      <c r="L99" s="238">
        <v>0</v>
      </c>
      <c r="M99" s="238">
        <v>0</v>
      </c>
      <c r="N99" s="238">
        <v>0</v>
      </c>
      <c r="O99" s="238"/>
      <c r="P99" s="238">
        <v>0</v>
      </c>
    </row>
    <row r="100" spans="1:16">
      <c r="A100" s="213"/>
      <c r="B100" s="229" t="s">
        <v>253</v>
      </c>
      <c r="C100" s="231">
        <v>58410</v>
      </c>
      <c r="D100" s="231">
        <v>133611</v>
      </c>
      <c r="E100" s="231">
        <v>713205</v>
      </c>
      <c r="F100" s="231">
        <v>275844</v>
      </c>
      <c r="G100" s="231">
        <v>38262</v>
      </c>
      <c r="H100" s="231">
        <v>10970</v>
      </c>
      <c r="I100" s="231">
        <v>4880</v>
      </c>
      <c r="J100" s="231">
        <v>2500</v>
      </c>
      <c r="K100" s="231">
        <v>560</v>
      </c>
      <c r="L100" s="231">
        <v>237663</v>
      </c>
      <c r="M100" s="231">
        <v>11530</v>
      </c>
      <c r="N100" s="231">
        <v>1238242</v>
      </c>
      <c r="O100" s="231"/>
      <c r="P100" s="231">
        <v>1238242</v>
      </c>
    </row>
    <row r="101" spans="1:16">
      <c r="A101" s="213"/>
      <c r="B101" s="232" t="s">
        <v>254</v>
      </c>
      <c r="C101" s="231">
        <v>64224</v>
      </c>
      <c r="D101" s="231">
        <v>127390</v>
      </c>
      <c r="E101" s="231">
        <v>732669</v>
      </c>
      <c r="F101" s="231">
        <v>284403</v>
      </c>
      <c r="G101" s="231">
        <v>38272</v>
      </c>
      <c r="H101" s="231">
        <v>13892</v>
      </c>
      <c r="I101" s="231">
        <v>5152</v>
      </c>
      <c r="J101" s="231">
        <v>2625</v>
      </c>
      <c r="K101" s="231">
        <v>560</v>
      </c>
      <c r="L101" s="231">
        <v>237663</v>
      </c>
      <c r="M101" s="231">
        <v>14452</v>
      </c>
      <c r="N101" s="231">
        <v>1269187</v>
      </c>
      <c r="O101" s="231"/>
      <c r="P101" s="231">
        <v>1269187</v>
      </c>
    </row>
    <row r="102" spans="1:16">
      <c r="A102" s="213"/>
      <c r="B102" s="233" t="s">
        <v>258</v>
      </c>
      <c r="C102" s="231">
        <v>42033.09</v>
      </c>
      <c r="D102" s="231">
        <v>83622.2</v>
      </c>
      <c r="E102" s="231">
        <v>596266.14</v>
      </c>
      <c r="F102" s="231">
        <v>226310.57</v>
      </c>
      <c r="G102" s="231">
        <v>30605.54</v>
      </c>
      <c r="H102" s="231">
        <v>5560.48</v>
      </c>
      <c r="I102" s="231">
        <v>4866.78</v>
      </c>
      <c r="J102" s="231">
        <v>1228.8800000000001</v>
      </c>
      <c r="K102" s="231">
        <v>234.3</v>
      </c>
      <c r="L102" s="231">
        <v>162356.49</v>
      </c>
      <c r="M102" s="231">
        <v>5794.78</v>
      </c>
      <c r="N102" s="231">
        <v>990727.98</v>
      </c>
      <c r="O102" s="231"/>
      <c r="P102" s="234">
        <v>990727.98</v>
      </c>
    </row>
    <row r="103" spans="1:16">
      <c r="A103" s="213"/>
      <c r="B103" s="235" t="s">
        <v>259</v>
      </c>
      <c r="C103" s="237">
        <v>65.447599999999994</v>
      </c>
      <c r="D103" s="237">
        <v>65.642700000000005</v>
      </c>
      <c r="E103" s="237">
        <v>81.3827</v>
      </c>
      <c r="F103" s="237">
        <v>79.573899999999995</v>
      </c>
      <c r="G103" s="237">
        <v>79.968500000000006</v>
      </c>
      <c r="H103" s="237">
        <v>40.026499999999999</v>
      </c>
      <c r="I103" s="237">
        <v>94.463899999999995</v>
      </c>
      <c r="J103" s="237">
        <v>46.814500000000002</v>
      </c>
      <c r="K103" s="237">
        <v>41.839300000000001</v>
      </c>
      <c r="L103" s="237">
        <v>68.313699999999997</v>
      </c>
      <c r="M103" s="237">
        <v>40.096699999999998</v>
      </c>
      <c r="N103" s="237">
        <v>78.06</v>
      </c>
      <c r="O103" s="237"/>
      <c r="P103" s="237">
        <v>78.06</v>
      </c>
    </row>
    <row r="104" spans="1:16">
      <c r="A104" s="213"/>
      <c r="B104" s="226" t="s">
        <v>276</v>
      </c>
      <c r="C104" s="238">
        <v>0</v>
      </c>
      <c r="D104" s="238">
        <v>0</v>
      </c>
      <c r="E104" s="238">
        <v>0</v>
      </c>
      <c r="F104" s="238">
        <v>0</v>
      </c>
      <c r="G104" s="238">
        <v>0</v>
      </c>
      <c r="H104" s="238">
        <v>0</v>
      </c>
      <c r="I104" s="238">
        <v>0</v>
      </c>
      <c r="J104" s="238">
        <v>0</v>
      </c>
      <c r="K104" s="238">
        <v>0</v>
      </c>
      <c r="L104" s="238">
        <v>0</v>
      </c>
      <c r="M104" s="238">
        <v>0</v>
      </c>
      <c r="N104" s="238">
        <v>0</v>
      </c>
      <c r="O104" s="238"/>
      <c r="P104" s="238">
        <v>0</v>
      </c>
    </row>
    <row r="105" spans="1:16">
      <c r="A105" s="213"/>
      <c r="B105" s="229" t="s">
        <v>253</v>
      </c>
      <c r="C105" s="231">
        <v>96349</v>
      </c>
      <c r="D105" s="231">
        <v>222662</v>
      </c>
      <c r="E105" s="231">
        <v>1214695</v>
      </c>
      <c r="F105" s="231">
        <v>466540</v>
      </c>
      <c r="G105" s="231">
        <v>65992</v>
      </c>
      <c r="H105" s="231">
        <v>13317</v>
      </c>
      <c r="I105" s="231">
        <v>8450</v>
      </c>
      <c r="J105" s="231">
        <v>2400</v>
      </c>
      <c r="K105" s="231"/>
      <c r="L105" s="231">
        <v>395853</v>
      </c>
      <c r="M105" s="231">
        <v>13317</v>
      </c>
      <c r="N105" s="231">
        <v>2090405</v>
      </c>
      <c r="O105" s="231"/>
      <c r="P105" s="231">
        <v>2090405</v>
      </c>
    </row>
    <row r="106" spans="1:16">
      <c r="A106" s="213"/>
      <c r="B106" s="232" t="s">
        <v>254</v>
      </c>
      <c r="C106" s="231">
        <v>97669</v>
      </c>
      <c r="D106" s="231">
        <v>221050</v>
      </c>
      <c r="E106" s="231">
        <v>1224427</v>
      </c>
      <c r="F106" s="231">
        <v>470262</v>
      </c>
      <c r="G106" s="231">
        <v>65992</v>
      </c>
      <c r="H106" s="231">
        <v>13317</v>
      </c>
      <c r="I106" s="231">
        <v>8452</v>
      </c>
      <c r="J106" s="231">
        <v>2690</v>
      </c>
      <c r="K106" s="231"/>
      <c r="L106" s="231">
        <v>395853</v>
      </c>
      <c r="M106" s="231">
        <v>13317</v>
      </c>
      <c r="N106" s="231">
        <v>2103859</v>
      </c>
      <c r="O106" s="231"/>
      <c r="P106" s="231">
        <v>2103859</v>
      </c>
    </row>
    <row r="107" spans="1:16">
      <c r="A107" s="213"/>
      <c r="B107" s="233" t="s">
        <v>258</v>
      </c>
      <c r="C107" s="231">
        <v>66371.789999999994</v>
      </c>
      <c r="D107" s="231">
        <v>166399.75</v>
      </c>
      <c r="E107" s="231">
        <v>970798.73</v>
      </c>
      <c r="F107" s="231">
        <v>371142.02</v>
      </c>
      <c r="G107" s="231">
        <v>53721.58</v>
      </c>
      <c r="H107" s="231">
        <v>8237.25</v>
      </c>
      <c r="I107" s="231">
        <v>7059.3</v>
      </c>
      <c r="J107" s="231">
        <v>2339.1999999999998</v>
      </c>
      <c r="K107" s="231"/>
      <c r="L107" s="231">
        <v>295891.62</v>
      </c>
      <c r="M107" s="231">
        <v>8237.25</v>
      </c>
      <c r="N107" s="231">
        <v>1646069.62</v>
      </c>
      <c r="O107" s="231"/>
      <c r="P107" s="234">
        <v>1646069.62</v>
      </c>
    </row>
    <row r="108" spans="1:16">
      <c r="A108" s="213"/>
      <c r="B108" s="235" t="s">
        <v>259</v>
      </c>
      <c r="C108" s="239">
        <v>67.955799999999996</v>
      </c>
      <c r="D108" s="239">
        <v>75.277000000000001</v>
      </c>
      <c r="E108" s="239">
        <v>79.286000000000001</v>
      </c>
      <c r="F108" s="239">
        <v>78.922399999999996</v>
      </c>
      <c r="G108" s="239">
        <v>81.406199999999998</v>
      </c>
      <c r="H108" s="239">
        <v>61.8551</v>
      </c>
      <c r="I108" s="239">
        <v>83.522199999999998</v>
      </c>
      <c r="J108" s="239">
        <v>86.959100000000007</v>
      </c>
      <c r="K108" s="239"/>
      <c r="L108" s="239">
        <v>74.747900000000001</v>
      </c>
      <c r="M108" s="239">
        <v>61.8551</v>
      </c>
      <c r="N108" s="239">
        <v>78.240499999999997</v>
      </c>
      <c r="O108" s="239"/>
      <c r="P108" s="239">
        <v>78.240499999999997</v>
      </c>
    </row>
    <row r="109" spans="1:16">
      <c r="A109" s="213"/>
      <c r="B109" s="226" t="s">
        <v>277</v>
      </c>
      <c r="C109" s="228">
        <v>0</v>
      </c>
      <c r="D109" s="228">
        <v>0</v>
      </c>
      <c r="E109" s="228">
        <v>0</v>
      </c>
      <c r="F109" s="228">
        <v>0</v>
      </c>
      <c r="G109" s="228">
        <v>0</v>
      </c>
      <c r="H109" s="228">
        <v>0</v>
      </c>
      <c r="I109" s="228">
        <v>0</v>
      </c>
      <c r="J109" s="228">
        <v>0</v>
      </c>
      <c r="K109" s="228">
        <v>0</v>
      </c>
      <c r="L109" s="228">
        <v>0</v>
      </c>
      <c r="M109" s="228">
        <v>0</v>
      </c>
      <c r="N109" s="228">
        <v>0</v>
      </c>
      <c r="O109" s="228"/>
      <c r="P109" s="228">
        <v>0</v>
      </c>
    </row>
    <row r="110" spans="1:16">
      <c r="A110" s="213"/>
      <c r="B110" s="229" t="s">
        <v>253</v>
      </c>
      <c r="C110" s="231">
        <v>50694</v>
      </c>
      <c r="D110" s="231">
        <v>161090</v>
      </c>
      <c r="E110" s="231">
        <v>606735</v>
      </c>
      <c r="F110" s="231">
        <v>232825</v>
      </c>
      <c r="G110" s="231">
        <v>34465</v>
      </c>
      <c r="H110" s="231">
        <v>4802</v>
      </c>
      <c r="I110" s="231">
        <v>1643</v>
      </c>
      <c r="J110" s="231">
        <v>1500</v>
      </c>
      <c r="K110" s="231">
        <v>480</v>
      </c>
      <c r="L110" s="231">
        <v>249392</v>
      </c>
      <c r="M110" s="231">
        <v>5282</v>
      </c>
      <c r="N110" s="231">
        <v>1094234</v>
      </c>
      <c r="O110" s="231"/>
      <c r="P110" s="231">
        <v>1094234</v>
      </c>
    </row>
    <row r="111" spans="1:16">
      <c r="A111" s="213"/>
      <c r="B111" s="232" t="s">
        <v>254</v>
      </c>
      <c r="C111" s="231">
        <v>51711</v>
      </c>
      <c r="D111" s="231">
        <v>161580</v>
      </c>
      <c r="E111" s="231">
        <v>611601</v>
      </c>
      <c r="F111" s="231">
        <v>234688</v>
      </c>
      <c r="G111" s="231">
        <v>34481</v>
      </c>
      <c r="H111" s="231">
        <v>4802</v>
      </c>
      <c r="I111" s="231">
        <v>2120</v>
      </c>
      <c r="J111" s="231">
        <v>1500</v>
      </c>
      <c r="K111" s="231">
        <v>480</v>
      </c>
      <c r="L111" s="231">
        <v>251392</v>
      </c>
      <c r="M111" s="231">
        <v>5282</v>
      </c>
      <c r="N111" s="231">
        <v>1102963</v>
      </c>
      <c r="O111" s="231"/>
      <c r="P111" s="231">
        <v>1102963</v>
      </c>
    </row>
    <row r="112" spans="1:16">
      <c r="A112" s="213"/>
      <c r="B112" s="233" t="s">
        <v>258</v>
      </c>
      <c r="C112" s="231">
        <v>33833.14</v>
      </c>
      <c r="D112" s="231">
        <v>78616.19</v>
      </c>
      <c r="E112" s="231">
        <v>475273.63</v>
      </c>
      <c r="F112" s="231">
        <v>182345.82</v>
      </c>
      <c r="G112" s="231">
        <v>26712.27</v>
      </c>
      <c r="H112" s="231">
        <v>2032.04</v>
      </c>
      <c r="I112" s="231">
        <v>2109.25</v>
      </c>
      <c r="J112" s="231"/>
      <c r="K112" s="231">
        <v>336.6</v>
      </c>
      <c r="L112" s="231">
        <v>141270.85</v>
      </c>
      <c r="M112" s="231">
        <v>2368.64</v>
      </c>
      <c r="N112" s="231">
        <v>801258.94</v>
      </c>
      <c r="O112" s="231"/>
      <c r="P112" s="234">
        <v>801258.94</v>
      </c>
    </row>
    <row r="113" spans="1:16">
      <c r="A113" s="213"/>
      <c r="B113" s="235" t="s">
        <v>259</v>
      </c>
      <c r="C113" s="237">
        <v>65.427400000000006</v>
      </c>
      <c r="D113" s="237">
        <v>48.654699999999998</v>
      </c>
      <c r="E113" s="237">
        <v>77.709800000000001</v>
      </c>
      <c r="F113" s="237">
        <v>77.697100000000006</v>
      </c>
      <c r="G113" s="237">
        <v>77.469499999999996</v>
      </c>
      <c r="H113" s="237">
        <v>42.316499999999998</v>
      </c>
      <c r="I113" s="237">
        <v>99.492900000000006</v>
      </c>
      <c r="J113" s="237"/>
      <c r="K113" s="237">
        <v>70.125</v>
      </c>
      <c r="L113" s="237">
        <v>56.195399999999999</v>
      </c>
      <c r="M113" s="237">
        <v>44.843600000000002</v>
      </c>
      <c r="N113" s="237">
        <v>72.646000000000001</v>
      </c>
      <c r="O113" s="237"/>
      <c r="P113" s="237">
        <v>72.646000000000001</v>
      </c>
    </row>
    <row r="114" spans="1:16">
      <c r="A114" s="213"/>
      <c r="B114" s="226" t="s">
        <v>278</v>
      </c>
      <c r="C114" s="238">
        <v>0</v>
      </c>
      <c r="D114" s="238">
        <v>0</v>
      </c>
      <c r="E114" s="238">
        <v>0</v>
      </c>
      <c r="F114" s="238">
        <v>0</v>
      </c>
      <c r="G114" s="238">
        <v>0</v>
      </c>
      <c r="H114" s="238">
        <v>0</v>
      </c>
      <c r="I114" s="238">
        <v>0</v>
      </c>
      <c r="J114" s="238">
        <v>0</v>
      </c>
      <c r="K114" s="238">
        <v>0</v>
      </c>
      <c r="L114" s="238">
        <v>0</v>
      </c>
      <c r="M114" s="238">
        <v>0</v>
      </c>
      <c r="N114" s="238">
        <v>0</v>
      </c>
      <c r="O114" s="238"/>
      <c r="P114" s="238">
        <v>0</v>
      </c>
    </row>
    <row r="115" spans="1:16">
      <c r="A115" s="213"/>
      <c r="B115" s="229" t="s">
        <v>253</v>
      </c>
      <c r="C115" s="231">
        <v>58739</v>
      </c>
      <c r="D115" s="231">
        <v>128881</v>
      </c>
      <c r="E115" s="231">
        <v>522384</v>
      </c>
      <c r="F115" s="231">
        <v>202917</v>
      </c>
      <c r="G115" s="231">
        <v>29091</v>
      </c>
      <c r="H115" s="231">
        <v>9649</v>
      </c>
      <c r="I115" s="231">
        <v>2656</v>
      </c>
      <c r="J115" s="231">
        <v>2100</v>
      </c>
      <c r="K115" s="231"/>
      <c r="L115" s="231">
        <v>221467</v>
      </c>
      <c r="M115" s="231">
        <v>9649</v>
      </c>
      <c r="N115" s="231">
        <v>956417</v>
      </c>
      <c r="O115" s="231"/>
      <c r="P115" s="231">
        <v>956417</v>
      </c>
    </row>
    <row r="116" spans="1:16">
      <c r="A116" s="213"/>
      <c r="B116" s="232" t="s">
        <v>254</v>
      </c>
      <c r="C116" s="231">
        <v>71739</v>
      </c>
      <c r="D116" s="231">
        <v>137281</v>
      </c>
      <c r="E116" s="231">
        <v>527250</v>
      </c>
      <c r="F116" s="231">
        <v>204780</v>
      </c>
      <c r="G116" s="231">
        <v>29091</v>
      </c>
      <c r="H116" s="231">
        <v>9649</v>
      </c>
      <c r="I116" s="231">
        <v>2656</v>
      </c>
      <c r="J116" s="231">
        <v>1700</v>
      </c>
      <c r="K116" s="231"/>
      <c r="L116" s="231">
        <v>242467</v>
      </c>
      <c r="M116" s="231">
        <v>9649</v>
      </c>
      <c r="N116" s="231">
        <v>984146</v>
      </c>
      <c r="O116" s="231"/>
      <c r="P116" s="231">
        <v>984146</v>
      </c>
    </row>
    <row r="117" spans="1:16">
      <c r="A117" s="213"/>
      <c r="B117" s="233" t="s">
        <v>258</v>
      </c>
      <c r="C117" s="231">
        <v>40869.64</v>
      </c>
      <c r="D117" s="231">
        <v>85953.73</v>
      </c>
      <c r="E117" s="231">
        <v>419296.16</v>
      </c>
      <c r="F117" s="231">
        <v>161867.69</v>
      </c>
      <c r="G117" s="231">
        <v>21535.03</v>
      </c>
      <c r="H117" s="231">
        <v>903.28</v>
      </c>
      <c r="I117" s="231">
        <v>2028.36</v>
      </c>
      <c r="J117" s="231"/>
      <c r="K117" s="231"/>
      <c r="L117" s="231">
        <v>150386.76</v>
      </c>
      <c r="M117" s="231">
        <v>903.28</v>
      </c>
      <c r="N117" s="231">
        <v>732453.89</v>
      </c>
      <c r="O117" s="231"/>
      <c r="P117" s="234">
        <v>732453.89</v>
      </c>
    </row>
    <row r="118" spans="1:16">
      <c r="A118" s="213"/>
      <c r="B118" s="235" t="s">
        <v>259</v>
      </c>
      <c r="C118" s="237">
        <v>56.969900000000003</v>
      </c>
      <c r="D118" s="237">
        <v>62.611499999999999</v>
      </c>
      <c r="E118" s="237">
        <v>79.525099999999995</v>
      </c>
      <c r="F118" s="237">
        <v>79.044700000000006</v>
      </c>
      <c r="G118" s="237">
        <v>74.026399999999995</v>
      </c>
      <c r="H118" s="237">
        <v>9.3613999999999997</v>
      </c>
      <c r="I118" s="237">
        <v>76.369</v>
      </c>
      <c r="J118" s="237"/>
      <c r="K118" s="237"/>
      <c r="L118" s="237">
        <v>62.023600000000002</v>
      </c>
      <c r="M118" s="237">
        <v>9.3613999999999997</v>
      </c>
      <c r="N118" s="237">
        <v>74.425299999999993</v>
      </c>
      <c r="O118" s="237"/>
      <c r="P118" s="237">
        <v>74.425299999999993</v>
      </c>
    </row>
    <row r="119" spans="1:16">
      <c r="A119" s="213"/>
      <c r="B119" s="226" t="s">
        <v>279</v>
      </c>
      <c r="C119" s="238">
        <v>0</v>
      </c>
      <c r="D119" s="238">
        <v>0</v>
      </c>
      <c r="E119" s="238">
        <v>0</v>
      </c>
      <c r="F119" s="238">
        <v>0</v>
      </c>
      <c r="G119" s="238">
        <v>0</v>
      </c>
      <c r="H119" s="238">
        <v>0</v>
      </c>
      <c r="I119" s="238">
        <v>0</v>
      </c>
      <c r="J119" s="238">
        <v>0</v>
      </c>
      <c r="K119" s="238">
        <v>0</v>
      </c>
      <c r="L119" s="238">
        <v>0</v>
      </c>
      <c r="M119" s="238">
        <v>0</v>
      </c>
      <c r="N119" s="238">
        <v>0</v>
      </c>
      <c r="O119" s="238"/>
      <c r="P119" s="238">
        <v>0</v>
      </c>
    </row>
    <row r="120" spans="1:16">
      <c r="A120" s="213"/>
      <c r="B120" s="229" t="s">
        <v>253</v>
      </c>
      <c r="C120" s="231">
        <v>29647</v>
      </c>
      <c r="D120" s="231">
        <v>69432</v>
      </c>
      <c r="E120" s="231">
        <v>361541</v>
      </c>
      <c r="F120" s="231">
        <v>139450</v>
      </c>
      <c r="G120" s="231">
        <v>19201</v>
      </c>
      <c r="H120" s="231">
        <v>5276</v>
      </c>
      <c r="I120" s="231">
        <v>1143</v>
      </c>
      <c r="J120" s="231">
        <v>200</v>
      </c>
      <c r="K120" s="231"/>
      <c r="L120" s="231">
        <v>119623</v>
      </c>
      <c r="M120" s="231">
        <v>5276</v>
      </c>
      <c r="N120" s="231">
        <v>625890</v>
      </c>
      <c r="O120" s="231"/>
      <c r="P120" s="231">
        <v>625890</v>
      </c>
    </row>
    <row r="121" spans="1:16">
      <c r="A121" s="213"/>
      <c r="B121" s="232" t="s">
        <v>254</v>
      </c>
      <c r="C121" s="231">
        <v>29445</v>
      </c>
      <c r="D121" s="231">
        <v>68181</v>
      </c>
      <c r="E121" s="231">
        <v>366407</v>
      </c>
      <c r="F121" s="231">
        <v>141313</v>
      </c>
      <c r="G121" s="231">
        <v>19201</v>
      </c>
      <c r="H121" s="231">
        <v>5276</v>
      </c>
      <c r="I121" s="231">
        <v>1896</v>
      </c>
      <c r="J121" s="231"/>
      <c r="K121" s="231"/>
      <c r="L121" s="231">
        <v>118723</v>
      </c>
      <c r="M121" s="231">
        <v>5276</v>
      </c>
      <c r="N121" s="231">
        <v>631719</v>
      </c>
      <c r="O121" s="231"/>
      <c r="P121" s="231">
        <v>631719</v>
      </c>
    </row>
    <row r="122" spans="1:16">
      <c r="A122" s="213"/>
      <c r="B122" s="233" t="s">
        <v>258</v>
      </c>
      <c r="C122" s="231">
        <v>21767.73</v>
      </c>
      <c r="D122" s="231">
        <v>47050.89</v>
      </c>
      <c r="E122" s="231">
        <v>293275.09000000003</v>
      </c>
      <c r="F122" s="231">
        <v>111334.83</v>
      </c>
      <c r="G122" s="231">
        <v>15488.88</v>
      </c>
      <c r="H122" s="231">
        <v>774.96</v>
      </c>
      <c r="I122" s="231">
        <v>1893.65</v>
      </c>
      <c r="J122" s="231"/>
      <c r="K122" s="231"/>
      <c r="L122" s="231">
        <v>86201.15</v>
      </c>
      <c r="M122" s="231">
        <v>774.96</v>
      </c>
      <c r="N122" s="231">
        <v>491586.03</v>
      </c>
      <c r="O122" s="231"/>
      <c r="P122" s="234">
        <v>491586.03</v>
      </c>
    </row>
    <row r="123" spans="1:16">
      <c r="A123" s="213"/>
      <c r="B123" s="235" t="s">
        <v>259</v>
      </c>
      <c r="C123" s="237">
        <v>73.926699999999997</v>
      </c>
      <c r="D123" s="237">
        <v>69.008799999999994</v>
      </c>
      <c r="E123" s="237">
        <v>80.040800000000004</v>
      </c>
      <c r="F123" s="237">
        <v>78.786000000000001</v>
      </c>
      <c r="G123" s="237">
        <v>80.667000000000002</v>
      </c>
      <c r="H123" s="237">
        <v>14.6884</v>
      </c>
      <c r="I123" s="237">
        <v>99.876099999999994</v>
      </c>
      <c r="J123" s="237"/>
      <c r="K123" s="237"/>
      <c r="L123" s="237">
        <v>72.606999999999999</v>
      </c>
      <c r="M123" s="237">
        <v>14.6884</v>
      </c>
      <c r="N123" s="237">
        <v>77.8172</v>
      </c>
      <c r="O123" s="237"/>
      <c r="P123" s="237">
        <v>77.8172</v>
      </c>
    </row>
    <row r="124" spans="1:16">
      <c r="A124" s="213"/>
      <c r="B124" s="226" t="s">
        <v>280</v>
      </c>
      <c r="C124" s="238">
        <v>0</v>
      </c>
      <c r="D124" s="238">
        <v>0</v>
      </c>
      <c r="E124" s="238">
        <v>0</v>
      </c>
      <c r="F124" s="238">
        <v>0</v>
      </c>
      <c r="G124" s="238">
        <v>0</v>
      </c>
      <c r="H124" s="238">
        <v>0</v>
      </c>
      <c r="I124" s="238">
        <v>0</v>
      </c>
      <c r="J124" s="238">
        <v>0</v>
      </c>
      <c r="K124" s="238">
        <v>0</v>
      </c>
      <c r="L124" s="238">
        <v>0</v>
      </c>
      <c r="M124" s="238">
        <v>0</v>
      </c>
      <c r="N124" s="238">
        <v>0</v>
      </c>
      <c r="O124" s="238"/>
      <c r="P124" s="238">
        <v>0</v>
      </c>
    </row>
    <row r="125" spans="1:16">
      <c r="A125" s="213"/>
      <c r="B125" s="229" t="s">
        <v>253</v>
      </c>
      <c r="C125" s="231">
        <v>66192</v>
      </c>
      <c r="D125" s="231">
        <v>168348</v>
      </c>
      <c r="E125" s="231">
        <v>753655</v>
      </c>
      <c r="F125" s="231">
        <v>295636</v>
      </c>
      <c r="G125" s="231">
        <v>38398</v>
      </c>
      <c r="H125" s="231">
        <v>24217</v>
      </c>
      <c r="I125" s="231">
        <v>3800</v>
      </c>
      <c r="J125" s="231">
        <v>840</v>
      </c>
      <c r="K125" s="231"/>
      <c r="L125" s="231">
        <v>277578</v>
      </c>
      <c r="M125" s="231">
        <v>24217</v>
      </c>
      <c r="N125" s="231">
        <v>1351086</v>
      </c>
      <c r="O125" s="231"/>
      <c r="P125" s="231">
        <v>1351086</v>
      </c>
    </row>
    <row r="126" spans="1:16">
      <c r="A126" s="213"/>
      <c r="B126" s="232" t="s">
        <v>254</v>
      </c>
      <c r="C126" s="231">
        <v>66627</v>
      </c>
      <c r="D126" s="231">
        <v>164735</v>
      </c>
      <c r="E126" s="231">
        <v>753655</v>
      </c>
      <c r="F126" s="231">
        <v>295636</v>
      </c>
      <c r="G126" s="231">
        <v>38398</v>
      </c>
      <c r="H126" s="231">
        <v>24217</v>
      </c>
      <c r="I126" s="231">
        <v>5038</v>
      </c>
      <c r="J126" s="231">
        <v>1280</v>
      </c>
      <c r="K126" s="231"/>
      <c r="L126" s="231">
        <v>276078</v>
      </c>
      <c r="M126" s="231">
        <v>24217</v>
      </c>
      <c r="N126" s="231">
        <v>1349586</v>
      </c>
      <c r="O126" s="231"/>
      <c r="P126" s="231">
        <v>1349586</v>
      </c>
    </row>
    <row r="127" spans="1:16">
      <c r="A127" s="213"/>
      <c r="B127" s="233" t="s">
        <v>258</v>
      </c>
      <c r="C127" s="231">
        <v>47138.31</v>
      </c>
      <c r="D127" s="231">
        <v>121587.98</v>
      </c>
      <c r="E127" s="231">
        <v>590255.39</v>
      </c>
      <c r="F127" s="231">
        <v>227635.88</v>
      </c>
      <c r="G127" s="231">
        <v>31672.05</v>
      </c>
      <c r="H127" s="231">
        <v>2359.86</v>
      </c>
      <c r="I127" s="231">
        <v>4631.13</v>
      </c>
      <c r="J127" s="231">
        <v>971.83</v>
      </c>
      <c r="K127" s="231"/>
      <c r="L127" s="231">
        <v>206001.3</v>
      </c>
      <c r="M127" s="231">
        <v>2359.86</v>
      </c>
      <c r="N127" s="231">
        <v>1026252.43</v>
      </c>
      <c r="O127" s="231"/>
      <c r="P127" s="234">
        <v>1026252.43</v>
      </c>
    </row>
    <row r="128" spans="1:16">
      <c r="A128" s="213"/>
      <c r="B128" s="235" t="s">
        <v>259</v>
      </c>
      <c r="C128" s="237">
        <v>70.749600000000001</v>
      </c>
      <c r="D128" s="237">
        <v>73.808199999999999</v>
      </c>
      <c r="E128" s="237">
        <v>78.319000000000003</v>
      </c>
      <c r="F128" s="237">
        <v>76.998699999999999</v>
      </c>
      <c r="G128" s="237">
        <v>82.483599999999996</v>
      </c>
      <c r="H128" s="237">
        <v>9.7446000000000002</v>
      </c>
      <c r="I128" s="237">
        <v>91.924000000000007</v>
      </c>
      <c r="J128" s="237">
        <v>75.924199999999999</v>
      </c>
      <c r="K128" s="237"/>
      <c r="L128" s="237">
        <v>74.617099999999994</v>
      </c>
      <c r="M128" s="237">
        <v>9.7446000000000002</v>
      </c>
      <c r="N128" s="237">
        <v>76.042000000000002</v>
      </c>
      <c r="O128" s="237"/>
      <c r="P128" s="237">
        <v>76.042000000000002</v>
      </c>
    </row>
    <row r="129" spans="1:16">
      <c r="A129" s="213"/>
      <c r="B129" s="226" t="s">
        <v>281</v>
      </c>
      <c r="C129" s="238">
        <v>0</v>
      </c>
      <c r="D129" s="238">
        <v>0</v>
      </c>
      <c r="E129" s="238">
        <v>0</v>
      </c>
      <c r="F129" s="238">
        <v>0</v>
      </c>
      <c r="G129" s="238">
        <v>0</v>
      </c>
      <c r="H129" s="238">
        <v>0</v>
      </c>
      <c r="I129" s="238">
        <v>0</v>
      </c>
      <c r="J129" s="238">
        <v>0</v>
      </c>
      <c r="K129" s="238">
        <v>0</v>
      </c>
      <c r="L129" s="238">
        <v>0</v>
      </c>
      <c r="M129" s="238">
        <v>0</v>
      </c>
      <c r="N129" s="238">
        <v>0</v>
      </c>
      <c r="O129" s="238"/>
      <c r="P129" s="238">
        <v>0</v>
      </c>
    </row>
    <row r="130" spans="1:16">
      <c r="A130" s="213"/>
      <c r="B130" s="229" t="s">
        <v>253</v>
      </c>
      <c r="C130" s="231">
        <v>58210</v>
      </c>
      <c r="D130" s="231">
        <v>132709</v>
      </c>
      <c r="E130" s="231">
        <v>575512</v>
      </c>
      <c r="F130" s="231">
        <v>222706</v>
      </c>
      <c r="G130" s="231">
        <v>30532</v>
      </c>
      <c r="H130" s="231">
        <v>9119</v>
      </c>
      <c r="I130" s="231">
        <v>3778</v>
      </c>
      <c r="J130" s="231">
        <v>1800</v>
      </c>
      <c r="K130" s="231">
        <v>100</v>
      </c>
      <c r="L130" s="231">
        <v>227029</v>
      </c>
      <c r="M130" s="231">
        <v>9219</v>
      </c>
      <c r="N130" s="231">
        <v>1034466</v>
      </c>
      <c r="O130" s="231"/>
      <c r="P130" s="231">
        <v>1034466</v>
      </c>
    </row>
    <row r="131" spans="1:16">
      <c r="A131" s="213"/>
      <c r="B131" s="232" t="s">
        <v>254</v>
      </c>
      <c r="C131" s="231">
        <v>56756</v>
      </c>
      <c r="D131" s="231">
        <v>134823</v>
      </c>
      <c r="E131" s="231">
        <v>580378</v>
      </c>
      <c r="F131" s="231">
        <v>224876</v>
      </c>
      <c r="G131" s="231">
        <v>30572</v>
      </c>
      <c r="H131" s="231">
        <v>11956</v>
      </c>
      <c r="I131" s="231">
        <v>3778</v>
      </c>
      <c r="J131" s="231">
        <v>1100</v>
      </c>
      <c r="K131" s="231">
        <v>100</v>
      </c>
      <c r="L131" s="231">
        <v>227029</v>
      </c>
      <c r="M131" s="231">
        <v>12056</v>
      </c>
      <c r="N131" s="231">
        <v>1044339</v>
      </c>
      <c r="O131" s="231"/>
      <c r="P131" s="231">
        <v>1044339</v>
      </c>
    </row>
    <row r="132" spans="1:16">
      <c r="A132" s="213"/>
      <c r="B132" s="233" t="s">
        <v>258</v>
      </c>
      <c r="C132" s="231">
        <v>40373.83</v>
      </c>
      <c r="D132" s="231">
        <v>86278.399999999994</v>
      </c>
      <c r="E132" s="231">
        <v>474111.81</v>
      </c>
      <c r="F132" s="231">
        <v>184440.72</v>
      </c>
      <c r="G132" s="231">
        <v>24792.35</v>
      </c>
      <c r="H132" s="231">
        <v>4017.17</v>
      </c>
      <c r="I132" s="231">
        <v>3506.14</v>
      </c>
      <c r="J132" s="231"/>
      <c r="K132" s="231"/>
      <c r="L132" s="231">
        <v>154950.72</v>
      </c>
      <c r="M132" s="231">
        <v>4017.17</v>
      </c>
      <c r="N132" s="231">
        <v>817520.42</v>
      </c>
      <c r="O132" s="231"/>
      <c r="P132" s="234">
        <v>817520.42</v>
      </c>
    </row>
    <row r="133" spans="1:16">
      <c r="A133" s="213"/>
      <c r="B133" s="235" t="s">
        <v>259</v>
      </c>
      <c r="C133" s="237">
        <v>71.135800000000003</v>
      </c>
      <c r="D133" s="237">
        <v>63.9938</v>
      </c>
      <c r="E133" s="237">
        <v>81.690200000000004</v>
      </c>
      <c r="F133" s="237">
        <v>82.018900000000002</v>
      </c>
      <c r="G133" s="237">
        <v>81.094999999999999</v>
      </c>
      <c r="H133" s="237">
        <v>33.599600000000002</v>
      </c>
      <c r="I133" s="237">
        <v>92.804100000000005</v>
      </c>
      <c r="J133" s="237"/>
      <c r="K133" s="237"/>
      <c r="L133" s="237">
        <v>68.251499999999993</v>
      </c>
      <c r="M133" s="237">
        <v>33.320900000000002</v>
      </c>
      <c r="N133" s="237">
        <v>78.281099999999995</v>
      </c>
      <c r="O133" s="237"/>
      <c r="P133" s="237">
        <v>78.281099999999995</v>
      </c>
    </row>
    <row r="134" spans="1:16">
      <c r="A134" s="213"/>
      <c r="B134" s="226" t="s">
        <v>282</v>
      </c>
      <c r="C134" s="238">
        <v>0</v>
      </c>
      <c r="D134" s="238">
        <v>0</v>
      </c>
      <c r="E134" s="238">
        <v>0</v>
      </c>
      <c r="F134" s="238">
        <v>0</v>
      </c>
      <c r="G134" s="238">
        <v>0</v>
      </c>
      <c r="H134" s="238">
        <v>0</v>
      </c>
      <c r="I134" s="238">
        <v>0</v>
      </c>
      <c r="J134" s="238">
        <v>0</v>
      </c>
      <c r="K134" s="238">
        <v>0</v>
      </c>
      <c r="L134" s="238">
        <v>0</v>
      </c>
      <c r="M134" s="238">
        <v>0</v>
      </c>
      <c r="N134" s="238">
        <v>0</v>
      </c>
      <c r="O134" s="238"/>
      <c r="P134" s="238">
        <v>0</v>
      </c>
    </row>
    <row r="135" spans="1:16">
      <c r="A135" s="213"/>
      <c r="B135" s="229" t="s">
        <v>253</v>
      </c>
      <c r="C135" s="231">
        <v>115904</v>
      </c>
      <c r="D135" s="231">
        <v>227412</v>
      </c>
      <c r="E135" s="231">
        <v>1227076</v>
      </c>
      <c r="F135" s="231">
        <v>475256</v>
      </c>
      <c r="G135" s="231">
        <v>67002</v>
      </c>
      <c r="H135" s="231">
        <v>22674</v>
      </c>
      <c r="I135" s="231">
        <v>6642</v>
      </c>
      <c r="J135" s="231">
        <v>5500</v>
      </c>
      <c r="K135" s="231">
        <v>210</v>
      </c>
      <c r="L135" s="231">
        <v>422460</v>
      </c>
      <c r="M135" s="231">
        <v>22884</v>
      </c>
      <c r="N135" s="231">
        <v>2147676</v>
      </c>
      <c r="O135" s="231"/>
      <c r="P135" s="231">
        <v>2147676</v>
      </c>
    </row>
    <row r="136" spans="1:16">
      <c r="A136" s="213"/>
      <c r="B136" s="232" t="s">
        <v>254</v>
      </c>
      <c r="C136" s="231">
        <v>115905</v>
      </c>
      <c r="D136" s="231">
        <v>235595</v>
      </c>
      <c r="E136" s="231">
        <v>1231942</v>
      </c>
      <c r="F136" s="231">
        <v>478697</v>
      </c>
      <c r="G136" s="231">
        <v>67002</v>
      </c>
      <c r="H136" s="231">
        <v>30647</v>
      </c>
      <c r="I136" s="231">
        <v>7933</v>
      </c>
      <c r="J136" s="231">
        <v>5500</v>
      </c>
      <c r="K136" s="231">
        <v>210</v>
      </c>
      <c r="L136" s="231">
        <v>431935</v>
      </c>
      <c r="M136" s="231">
        <v>30857</v>
      </c>
      <c r="N136" s="231">
        <v>2173431</v>
      </c>
      <c r="O136" s="231"/>
      <c r="P136" s="231">
        <v>2173431</v>
      </c>
    </row>
    <row r="137" spans="1:16">
      <c r="A137" s="213"/>
      <c r="B137" s="233" t="s">
        <v>258</v>
      </c>
      <c r="C137" s="231">
        <v>76255</v>
      </c>
      <c r="D137" s="231">
        <v>175216.76</v>
      </c>
      <c r="E137" s="231">
        <v>969488.47</v>
      </c>
      <c r="F137" s="231">
        <v>363883.91</v>
      </c>
      <c r="G137" s="231">
        <v>52880.37</v>
      </c>
      <c r="H137" s="231">
        <v>13992.62</v>
      </c>
      <c r="I137" s="231">
        <v>6931.47</v>
      </c>
      <c r="J137" s="231">
        <v>4536.29</v>
      </c>
      <c r="K137" s="231"/>
      <c r="L137" s="231">
        <v>315819.89</v>
      </c>
      <c r="M137" s="231">
        <v>13992.62</v>
      </c>
      <c r="N137" s="231">
        <v>1663184.89</v>
      </c>
      <c r="O137" s="231"/>
      <c r="P137" s="234">
        <v>1663184.89</v>
      </c>
    </row>
    <row r="138" spans="1:16">
      <c r="A138" s="213"/>
      <c r="B138" s="235" t="s">
        <v>259</v>
      </c>
      <c r="C138" s="237">
        <v>65.790899999999993</v>
      </c>
      <c r="D138" s="237">
        <v>74.372</v>
      </c>
      <c r="E138" s="237">
        <v>78.695999999999998</v>
      </c>
      <c r="F138" s="237">
        <v>76.015500000000003</v>
      </c>
      <c r="G138" s="237">
        <v>78.923599999999993</v>
      </c>
      <c r="H138" s="237">
        <v>45.657400000000003</v>
      </c>
      <c r="I138" s="237">
        <v>87.375100000000003</v>
      </c>
      <c r="J138" s="237">
        <v>82.477999999999994</v>
      </c>
      <c r="K138" s="237"/>
      <c r="L138" s="237">
        <v>73.117500000000007</v>
      </c>
      <c r="M138" s="237">
        <v>45.346699999999998</v>
      </c>
      <c r="N138" s="237">
        <v>76.523499999999999</v>
      </c>
      <c r="O138" s="237"/>
      <c r="P138" s="237">
        <v>76.523499999999999</v>
      </c>
    </row>
    <row r="139" spans="1:16">
      <c r="A139" s="213"/>
      <c r="B139" s="226" t="s">
        <v>283</v>
      </c>
      <c r="C139" s="238">
        <v>0</v>
      </c>
      <c r="D139" s="238">
        <v>0</v>
      </c>
      <c r="E139" s="238">
        <v>0</v>
      </c>
      <c r="F139" s="238">
        <v>0</v>
      </c>
      <c r="G139" s="238">
        <v>0</v>
      </c>
      <c r="H139" s="238">
        <v>0</v>
      </c>
      <c r="I139" s="238">
        <v>0</v>
      </c>
      <c r="J139" s="238">
        <v>0</v>
      </c>
      <c r="K139" s="238">
        <v>0</v>
      </c>
      <c r="L139" s="238">
        <v>0</v>
      </c>
      <c r="M139" s="238">
        <v>0</v>
      </c>
      <c r="N139" s="238">
        <v>0</v>
      </c>
      <c r="O139" s="238"/>
      <c r="P139" s="238">
        <v>0</v>
      </c>
    </row>
    <row r="140" spans="1:16">
      <c r="A140" s="213"/>
      <c r="B140" s="229" t="s">
        <v>253</v>
      </c>
      <c r="C140" s="231">
        <v>46778</v>
      </c>
      <c r="D140" s="231">
        <v>105944</v>
      </c>
      <c r="E140" s="231">
        <v>562023</v>
      </c>
      <c r="F140" s="231">
        <v>218632</v>
      </c>
      <c r="G140" s="231">
        <v>30342</v>
      </c>
      <c r="H140" s="231">
        <v>8496</v>
      </c>
      <c r="I140" s="231">
        <v>1783</v>
      </c>
      <c r="J140" s="231">
        <v>5030</v>
      </c>
      <c r="K140" s="231"/>
      <c r="L140" s="231">
        <v>189877</v>
      </c>
      <c r="M140" s="231">
        <v>8496</v>
      </c>
      <c r="N140" s="231">
        <v>979028</v>
      </c>
      <c r="O140" s="231"/>
      <c r="P140" s="231">
        <v>979028</v>
      </c>
    </row>
    <row r="141" spans="1:16">
      <c r="A141" s="213"/>
      <c r="B141" s="232" t="s">
        <v>254</v>
      </c>
      <c r="C141" s="231">
        <v>49557</v>
      </c>
      <c r="D141" s="231">
        <v>107182</v>
      </c>
      <c r="E141" s="231">
        <v>562023</v>
      </c>
      <c r="F141" s="231">
        <v>218632</v>
      </c>
      <c r="G141" s="231">
        <v>29567</v>
      </c>
      <c r="H141" s="231">
        <v>10496</v>
      </c>
      <c r="I141" s="231">
        <v>4006</v>
      </c>
      <c r="J141" s="231">
        <v>1330</v>
      </c>
      <c r="K141" s="231"/>
      <c r="L141" s="231">
        <v>191642</v>
      </c>
      <c r="M141" s="231">
        <v>10496</v>
      </c>
      <c r="N141" s="231">
        <v>982793</v>
      </c>
      <c r="O141" s="231"/>
      <c r="P141" s="231">
        <v>982793</v>
      </c>
    </row>
    <row r="142" spans="1:16">
      <c r="A142" s="213"/>
      <c r="B142" s="233" t="s">
        <v>258</v>
      </c>
      <c r="C142" s="231">
        <v>33125.86</v>
      </c>
      <c r="D142" s="231">
        <v>67978.83</v>
      </c>
      <c r="E142" s="231">
        <v>432631.06</v>
      </c>
      <c r="F142" s="231">
        <v>162818.97</v>
      </c>
      <c r="G142" s="231">
        <v>23491.75</v>
      </c>
      <c r="H142" s="231">
        <v>4253.7</v>
      </c>
      <c r="I142" s="231">
        <v>3923.3</v>
      </c>
      <c r="J142" s="231">
        <v>600</v>
      </c>
      <c r="K142" s="231"/>
      <c r="L142" s="231">
        <v>129119.74</v>
      </c>
      <c r="M142" s="231">
        <v>4253.7</v>
      </c>
      <c r="N142" s="231">
        <v>728823.47</v>
      </c>
      <c r="O142" s="231"/>
      <c r="P142" s="234">
        <v>728823.47</v>
      </c>
    </row>
    <row r="143" spans="1:16">
      <c r="A143" s="213"/>
      <c r="B143" s="235" t="s">
        <v>259</v>
      </c>
      <c r="C143" s="237">
        <v>66.843999999999994</v>
      </c>
      <c r="D143" s="237">
        <v>63.423699999999997</v>
      </c>
      <c r="E143" s="237">
        <v>76.977500000000006</v>
      </c>
      <c r="F143" s="237">
        <v>74.471699999999998</v>
      </c>
      <c r="G143" s="237">
        <v>79.452600000000004</v>
      </c>
      <c r="H143" s="237">
        <v>40.526899999999998</v>
      </c>
      <c r="I143" s="237">
        <v>97.935599999999994</v>
      </c>
      <c r="J143" s="237">
        <v>45.1128</v>
      </c>
      <c r="K143" s="237"/>
      <c r="L143" s="237">
        <v>67.375500000000002</v>
      </c>
      <c r="M143" s="237">
        <v>40.526899999999998</v>
      </c>
      <c r="N143" s="237">
        <v>74.1584</v>
      </c>
      <c r="O143" s="237"/>
      <c r="P143" s="237">
        <v>74.1584</v>
      </c>
    </row>
    <row r="144" spans="1:16">
      <c r="A144" s="213"/>
      <c r="B144" s="226" t="s">
        <v>284</v>
      </c>
      <c r="C144" s="238">
        <v>0</v>
      </c>
      <c r="D144" s="238">
        <v>0</v>
      </c>
      <c r="E144" s="238">
        <v>0</v>
      </c>
      <c r="F144" s="238">
        <v>0</v>
      </c>
      <c r="G144" s="238">
        <v>0</v>
      </c>
      <c r="H144" s="238">
        <v>0</v>
      </c>
      <c r="I144" s="238">
        <v>0</v>
      </c>
      <c r="J144" s="238">
        <v>0</v>
      </c>
      <c r="K144" s="238">
        <v>0</v>
      </c>
      <c r="L144" s="238">
        <v>0</v>
      </c>
      <c r="M144" s="238">
        <v>0</v>
      </c>
      <c r="N144" s="238">
        <v>0</v>
      </c>
      <c r="O144" s="238"/>
      <c r="P144" s="238">
        <v>0</v>
      </c>
    </row>
    <row r="145" spans="1:16">
      <c r="A145" s="213"/>
      <c r="B145" s="229" t="s">
        <v>253</v>
      </c>
      <c r="C145" s="231">
        <v>71458</v>
      </c>
      <c r="D145" s="231">
        <v>134659</v>
      </c>
      <c r="E145" s="231">
        <v>658154</v>
      </c>
      <c r="F145" s="231">
        <v>252602</v>
      </c>
      <c r="G145" s="231">
        <v>34442</v>
      </c>
      <c r="H145" s="231">
        <v>6774</v>
      </c>
      <c r="I145" s="231">
        <v>24549</v>
      </c>
      <c r="J145" s="231">
        <v>0</v>
      </c>
      <c r="K145" s="231">
        <v>500</v>
      </c>
      <c r="L145" s="231">
        <v>265108</v>
      </c>
      <c r="M145" s="231">
        <v>7274</v>
      </c>
      <c r="N145" s="231">
        <v>1183138</v>
      </c>
      <c r="O145" s="231"/>
      <c r="P145" s="231">
        <v>1183138</v>
      </c>
    </row>
    <row r="146" spans="1:16">
      <c r="A146" s="213"/>
      <c r="B146" s="232" t="s">
        <v>254</v>
      </c>
      <c r="C146" s="231">
        <v>71551</v>
      </c>
      <c r="D146" s="231">
        <v>131347</v>
      </c>
      <c r="E146" s="231">
        <v>667886</v>
      </c>
      <c r="F146" s="231">
        <v>256324</v>
      </c>
      <c r="G146" s="231">
        <v>34442</v>
      </c>
      <c r="H146" s="231">
        <v>6774</v>
      </c>
      <c r="I146" s="231">
        <v>27380</v>
      </c>
      <c r="J146" s="231">
        <v>88</v>
      </c>
      <c r="K146" s="231">
        <v>500</v>
      </c>
      <c r="L146" s="231">
        <v>264808</v>
      </c>
      <c r="M146" s="231">
        <v>7274</v>
      </c>
      <c r="N146" s="231">
        <v>1196292</v>
      </c>
      <c r="O146" s="231"/>
      <c r="P146" s="231">
        <v>1196292</v>
      </c>
    </row>
    <row r="147" spans="1:16">
      <c r="A147" s="213"/>
      <c r="B147" s="233" t="s">
        <v>258</v>
      </c>
      <c r="C147" s="231">
        <v>43585.38</v>
      </c>
      <c r="D147" s="231">
        <v>93029.36</v>
      </c>
      <c r="E147" s="231">
        <v>544213.77</v>
      </c>
      <c r="F147" s="231">
        <v>205771.14</v>
      </c>
      <c r="G147" s="231">
        <v>28262.42</v>
      </c>
      <c r="H147" s="231">
        <v>941.54</v>
      </c>
      <c r="I147" s="231">
        <v>27256.1</v>
      </c>
      <c r="J147" s="231">
        <v>88</v>
      </c>
      <c r="K147" s="231">
        <v>297</v>
      </c>
      <c r="L147" s="231">
        <v>192221.26</v>
      </c>
      <c r="M147" s="231">
        <v>1238.54</v>
      </c>
      <c r="N147" s="231">
        <v>943444.71</v>
      </c>
      <c r="O147" s="231"/>
      <c r="P147" s="234">
        <v>943444.71</v>
      </c>
    </row>
    <row r="148" spans="1:16">
      <c r="A148" s="213"/>
      <c r="B148" s="235" t="s">
        <v>259</v>
      </c>
      <c r="C148" s="237">
        <v>60.915100000000002</v>
      </c>
      <c r="D148" s="237">
        <v>70.827200000000005</v>
      </c>
      <c r="E148" s="237">
        <v>81.483000000000004</v>
      </c>
      <c r="F148" s="237">
        <v>80.277799999999999</v>
      </c>
      <c r="G148" s="237">
        <v>82.058000000000007</v>
      </c>
      <c r="H148" s="237">
        <v>13.8993</v>
      </c>
      <c r="I148" s="237">
        <v>99.547499999999999</v>
      </c>
      <c r="J148" s="237">
        <v>100</v>
      </c>
      <c r="K148" s="237">
        <v>59.4</v>
      </c>
      <c r="L148" s="237">
        <v>72.588899999999995</v>
      </c>
      <c r="M148" s="237">
        <v>17.026900000000001</v>
      </c>
      <c r="N148" s="237">
        <v>78.864099999999993</v>
      </c>
      <c r="O148" s="237"/>
      <c r="P148" s="237">
        <v>78.864099999999993</v>
      </c>
    </row>
    <row r="149" spans="1:16">
      <c r="A149" s="213"/>
      <c r="B149" s="226" t="s">
        <v>285</v>
      </c>
      <c r="C149" s="238">
        <v>0</v>
      </c>
      <c r="D149" s="238">
        <v>0</v>
      </c>
      <c r="E149" s="238">
        <v>0</v>
      </c>
      <c r="F149" s="238">
        <v>0</v>
      </c>
      <c r="G149" s="238">
        <v>0</v>
      </c>
      <c r="H149" s="238">
        <v>0</v>
      </c>
      <c r="I149" s="238">
        <v>0</v>
      </c>
      <c r="J149" s="238">
        <v>0</v>
      </c>
      <c r="K149" s="238">
        <v>0</v>
      </c>
      <c r="L149" s="238">
        <v>0</v>
      </c>
      <c r="M149" s="238">
        <v>0</v>
      </c>
      <c r="N149" s="238">
        <v>0</v>
      </c>
      <c r="O149" s="238"/>
      <c r="P149" s="238">
        <v>0</v>
      </c>
    </row>
    <row r="150" spans="1:16">
      <c r="A150" s="213"/>
      <c r="B150" s="229" t="s">
        <v>253</v>
      </c>
      <c r="C150" s="231">
        <v>91162</v>
      </c>
      <c r="D150" s="231">
        <v>188896</v>
      </c>
      <c r="E150" s="231">
        <v>968344</v>
      </c>
      <c r="F150" s="231">
        <v>376554</v>
      </c>
      <c r="G150" s="231">
        <v>52189</v>
      </c>
      <c r="H150" s="231">
        <v>20369</v>
      </c>
      <c r="I150" s="231">
        <v>14300</v>
      </c>
      <c r="J150" s="231">
        <v>3950</v>
      </c>
      <c r="K150" s="231">
        <v>90</v>
      </c>
      <c r="L150" s="231">
        <v>350497</v>
      </c>
      <c r="M150" s="231">
        <v>20459</v>
      </c>
      <c r="N150" s="231">
        <v>1715854</v>
      </c>
      <c r="O150" s="231"/>
      <c r="P150" s="231">
        <v>1715854</v>
      </c>
    </row>
    <row r="151" spans="1:16">
      <c r="A151" s="213"/>
      <c r="B151" s="232" t="s">
        <v>254</v>
      </c>
      <c r="C151" s="231">
        <v>98046</v>
      </c>
      <c r="D151" s="231">
        <v>187726</v>
      </c>
      <c r="E151" s="231">
        <v>973210</v>
      </c>
      <c r="F151" s="231">
        <v>378907</v>
      </c>
      <c r="G151" s="231">
        <v>52189</v>
      </c>
      <c r="H151" s="231">
        <v>28593</v>
      </c>
      <c r="I151" s="231">
        <v>9221</v>
      </c>
      <c r="J151" s="231">
        <v>3950</v>
      </c>
      <c r="K151" s="231">
        <v>90</v>
      </c>
      <c r="L151" s="231">
        <v>351132</v>
      </c>
      <c r="M151" s="231">
        <v>28683</v>
      </c>
      <c r="N151" s="231">
        <v>1731932</v>
      </c>
      <c r="O151" s="231"/>
      <c r="P151" s="231">
        <v>1731932</v>
      </c>
    </row>
    <row r="152" spans="1:16">
      <c r="A152" s="213"/>
      <c r="B152" s="233" t="s">
        <v>258</v>
      </c>
      <c r="C152" s="231">
        <v>65236.59</v>
      </c>
      <c r="D152" s="231">
        <v>120690.5</v>
      </c>
      <c r="E152" s="231">
        <v>770769.46</v>
      </c>
      <c r="F152" s="231">
        <v>295871.53999999998</v>
      </c>
      <c r="G152" s="231">
        <v>40978.449999999997</v>
      </c>
      <c r="H152" s="231">
        <v>15908.34</v>
      </c>
      <c r="I152" s="231">
        <v>5759.66</v>
      </c>
      <c r="J152" s="231">
        <v>1249.17</v>
      </c>
      <c r="K152" s="231"/>
      <c r="L152" s="231">
        <v>233914.37</v>
      </c>
      <c r="M152" s="231">
        <v>15908.34</v>
      </c>
      <c r="N152" s="231">
        <v>1316463.71</v>
      </c>
      <c r="O152" s="231"/>
      <c r="P152" s="234">
        <v>1316463.71</v>
      </c>
    </row>
    <row r="153" spans="1:16">
      <c r="A153" s="213"/>
      <c r="B153" s="235" t="s">
        <v>259</v>
      </c>
      <c r="C153" s="239">
        <v>66.536699999999996</v>
      </c>
      <c r="D153" s="239">
        <v>64.290800000000004</v>
      </c>
      <c r="E153" s="239">
        <v>79.198700000000002</v>
      </c>
      <c r="F153" s="239">
        <v>78.085499999999996</v>
      </c>
      <c r="G153" s="239">
        <v>78.519300000000001</v>
      </c>
      <c r="H153" s="239">
        <v>55.6372</v>
      </c>
      <c r="I153" s="239">
        <v>62.462400000000002</v>
      </c>
      <c r="J153" s="239">
        <v>31.624600000000001</v>
      </c>
      <c r="K153" s="239"/>
      <c r="L153" s="239">
        <v>66.617199999999997</v>
      </c>
      <c r="M153" s="239">
        <v>55.462600000000002</v>
      </c>
      <c r="N153" s="239">
        <v>76.011300000000006</v>
      </c>
      <c r="O153" s="239"/>
      <c r="P153" s="239">
        <v>76.011300000000006</v>
      </c>
    </row>
    <row r="154" spans="1:16">
      <c r="A154" s="213"/>
      <c r="B154" s="226" t="s">
        <v>286</v>
      </c>
      <c r="C154" s="228">
        <v>0</v>
      </c>
      <c r="D154" s="228">
        <v>0</v>
      </c>
      <c r="E154" s="228">
        <v>0</v>
      </c>
      <c r="F154" s="228">
        <v>0</v>
      </c>
      <c r="G154" s="228">
        <v>0</v>
      </c>
      <c r="H154" s="228">
        <v>0</v>
      </c>
      <c r="I154" s="228">
        <v>0</v>
      </c>
      <c r="J154" s="228">
        <v>0</v>
      </c>
      <c r="K154" s="228">
        <v>0</v>
      </c>
      <c r="L154" s="228">
        <v>0</v>
      </c>
      <c r="M154" s="228">
        <v>0</v>
      </c>
      <c r="N154" s="228">
        <v>0</v>
      </c>
      <c r="O154" s="228"/>
      <c r="P154" s="228">
        <v>0</v>
      </c>
    </row>
    <row r="155" spans="1:16">
      <c r="A155" s="213"/>
      <c r="B155" s="229" t="s">
        <v>253</v>
      </c>
      <c r="C155" s="231">
        <v>53823</v>
      </c>
      <c r="D155" s="231">
        <v>103774</v>
      </c>
      <c r="E155" s="231">
        <v>445747</v>
      </c>
      <c r="F155" s="231">
        <v>173164</v>
      </c>
      <c r="G155" s="231">
        <v>25495</v>
      </c>
      <c r="H155" s="231">
        <v>6951</v>
      </c>
      <c r="I155" s="231">
        <v>2814</v>
      </c>
      <c r="J155" s="231">
        <v>3200</v>
      </c>
      <c r="K155" s="231">
        <v>350</v>
      </c>
      <c r="L155" s="231">
        <v>189106</v>
      </c>
      <c r="M155" s="231">
        <v>7301</v>
      </c>
      <c r="N155" s="231">
        <v>815318</v>
      </c>
      <c r="O155" s="231"/>
      <c r="P155" s="231">
        <v>815318</v>
      </c>
    </row>
    <row r="156" spans="1:16">
      <c r="A156" s="213"/>
      <c r="B156" s="232" t="s">
        <v>254</v>
      </c>
      <c r="C156" s="231">
        <v>54335</v>
      </c>
      <c r="D156" s="231">
        <v>110862</v>
      </c>
      <c r="E156" s="231">
        <v>450613</v>
      </c>
      <c r="F156" s="231">
        <v>175027</v>
      </c>
      <c r="G156" s="231">
        <v>25495</v>
      </c>
      <c r="H156" s="231">
        <v>12241</v>
      </c>
      <c r="I156" s="231">
        <v>2814</v>
      </c>
      <c r="J156" s="231">
        <v>3200</v>
      </c>
      <c r="K156" s="231">
        <v>350</v>
      </c>
      <c r="L156" s="231">
        <v>196706</v>
      </c>
      <c r="M156" s="231">
        <v>12591</v>
      </c>
      <c r="N156" s="231">
        <v>834937</v>
      </c>
      <c r="O156" s="231"/>
      <c r="P156" s="231">
        <v>834937</v>
      </c>
    </row>
    <row r="157" spans="1:16">
      <c r="A157" s="213"/>
      <c r="B157" s="233" t="s">
        <v>258</v>
      </c>
      <c r="C157" s="231">
        <v>38212.629999999997</v>
      </c>
      <c r="D157" s="231">
        <v>74735.320000000007</v>
      </c>
      <c r="E157" s="231">
        <v>357470.53</v>
      </c>
      <c r="F157" s="231">
        <v>138195.46</v>
      </c>
      <c r="G157" s="231">
        <v>19363.099999999999</v>
      </c>
      <c r="H157" s="231">
        <v>2240.67</v>
      </c>
      <c r="I157" s="231">
        <v>2785.8</v>
      </c>
      <c r="J157" s="231">
        <v>1992.79</v>
      </c>
      <c r="K157" s="231">
        <v>66</v>
      </c>
      <c r="L157" s="231">
        <v>137089.64000000001</v>
      </c>
      <c r="M157" s="231">
        <v>2306.67</v>
      </c>
      <c r="N157" s="231">
        <v>635062.30000000005</v>
      </c>
      <c r="O157" s="231"/>
      <c r="P157" s="234">
        <v>635062.30000000005</v>
      </c>
    </row>
    <row r="158" spans="1:16">
      <c r="A158" s="213"/>
      <c r="B158" s="235" t="s">
        <v>259</v>
      </c>
      <c r="C158" s="237">
        <v>70.327799999999996</v>
      </c>
      <c r="D158" s="237">
        <v>67.412899999999993</v>
      </c>
      <c r="E158" s="237">
        <v>79.329800000000006</v>
      </c>
      <c r="F158" s="237">
        <v>78.956699999999998</v>
      </c>
      <c r="G158" s="237">
        <v>75.948599999999999</v>
      </c>
      <c r="H158" s="237">
        <v>18.304600000000001</v>
      </c>
      <c r="I158" s="237">
        <v>98.997900000000001</v>
      </c>
      <c r="J158" s="237">
        <v>62.274700000000003</v>
      </c>
      <c r="K158" s="237">
        <v>18.857099999999999</v>
      </c>
      <c r="L158" s="237">
        <v>69.692700000000002</v>
      </c>
      <c r="M158" s="237">
        <v>18.32</v>
      </c>
      <c r="N158" s="237">
        <v>76.061099999999996</v>
      </c>
      <c r="O158" s="237"/>
      <c r="P158" s="237">
        <v>76.061099999999996</v>
      </c>
    </row>
    <row r="159" spans="1:16">
      <c r="A159" s="213"/>
      <c r="B159" s="226" t="s">
        <v>287</v>
      </c>
      <c r="C159" s="238">
        <v>0</v>
      </c>
      <c r="D159" s="238">
        <v>0</v>
      </c>
      <c r="E159" s="238">
        <v>0</v>
      </c>
      <c r="F159" s="238">
        <v>0</v>
      </c>
      <c r="G159" s="238">
        <v>0</v>
      </c>
      <c r="H159" s="238">
        <v>0</v>
      </c>
      <c r="I159" s="238">
        <v>0</v>
      </c>
      <c r="J159" s="238">
        <v>0</v>
      </c>
      <c r="K159" s="238">
        <v>0</v>
      </c>
      <c r="L159" s="238">
        <v>0</v>
      </c>
      <c r="M159" s="238">
        <v>0</v>
      </c>
      <c r="N159" s="238">
        <v>0</v>
      </c>
      <c r="O159" s="238"/>
      <c r="P159" s="238">
        <v>0</v>
      </c>
    </row>
    <row r="160" spans="1:16">
      <c r="A160" s="213"/>
      <c r="B160" s="229" t="s">
        <v>253</v>
      </c>
      <c r="C160" s="231">
        <v>13812</v>
      </c>
      <c r="D160" s="231">
        <v>165621</v>
      </c>
      <c r="E160" s="231">
        <v>406622</v>
      </c>
      <c r="F160" s="231">
        <v>158313</v>
      </c>
      <c r="G160" s="231">
        <v>19787</v>
      </c>
      <c r="H160" s="231">
        <v>6613</v>
      </c>
      <c r="I160" s="231">
        <v>661</v>
      </c>
      <c r="J160" s="231">
        <v>3500</v>
      </c>
      <c r="K160" s="231"/>
      <c r="L160" s="231">
        <v>203381</v>
      </c>
      <c r="M160" s="231">
        <v>6613</v>
      </c>
      <c r="N160" s="231">
        <v>774929</v>
      </c>
      <c r="O160" s="231"/>
      <c r="P160" s="231">
        <v>774929</v>
      </c>
    </row>
    <row r="161" spans="1:16">
      <c r="A161" s="213"/>
      <c r="B161" s="232" t="s">
        <v>254</v>
      </c>
      <c r="C161" s="231">
        <v>14225</v>
      </c>
      <c r="D161" s="231">
        <v>164024</v>
      </c>
      <c r="E161" s="231">
        <v>406622</v>
      </c>
      <c r="F161" s="231">
        <v>160611</v>
      </c>
      <c r="G161" s="231">
        <v>19787</v>
      </c>
      <c r="H161" s="231">
        <v>13154</v>
      </c>
      <c r="I161" s="231">
        <v>1261</v>
      </c>
      <c r="J161" s="231">
        <v>4084</v>
      </c>
      <c r="K161" s="231"/>
      <c r="L161" s="231">
        <v>203381</v>
      </c>
      <c r="M161" s="231">
        <v>13154</v>
      </c>
      <c r="N161" s="231">
        <v>783768</v>
      </c>
      <c r="O161" s="231"/>
      <c r="P161" s="231">
        <v>783768</v>
      </c>
    </row>
    <row r="162" spans="1:16">
      <c r="A162" s="213"/>
      <c r="B162" s="233" t="s">
        <v>258</v>
      </c>
      <c r="C162" s="231">
        <v>9747.2000000000007</v>
      </c>
      <c r="D162" s="231">
        <v>118428.35</v>
      </c>
      <c r="E162" s="231">
        <v>306309.32</v>
      </c>
      <c r="F162" s="231">
        <v>118210.56</v>
      </c>
      <c r="G162" s="231">
        <v>15971.67</v>
      </c>
      <c r="H162" s="231">
        <v>8695.2099999999991</v>
      </c>
      <c r="I162" s="231">
        <v>1125.04</v>
      </c>
      <c r="J162" s="231">
        <v>707</v>
      </c>
      <c r="K162" s="231"/>
      <c r="L162" s="231">
        <v>145979.26</v>
      </c>
      <c r="M162" s="231">
        <v>8695.2099999999991</v>
      </c>
      <c r="N162" s="231">
        <v>579194.35</v>
      </c>
      <c r="O162" s="231"/>
      <c r="P162" s="234">
        <v>579194.35</v>
      </c>
    </row>
    <row r="163" spans="1:16">
      <c r="A163" s="213"/>
      <c r="B163" s="235" t="s">
        <v>259</v>
      </c>
      <c r="C163" s="237">
        <v>68.521600000000007</v>
      </c>
      <c r="D163" s="237">
        <v>72.201800000000006</v>
      </c>
      <c r="E163" s="237">
        <v>75.330200000000005</v>
      </c>
      <c r="F163" s="237">
        <v>73.600499999999997</v>
      </c>
      <c r="G163" s="237">
        <v>80.718000000000004</v>
      </c>
      <c r="H163" s="237">
        <v>66.103200000000001</v>
      </c>
      <c r="I163" s="237">
        <v>89.218100000000007</v>
      </c>
      <c r="J163" s="237">
        <v>17.311499999999999</v>
      </c>
      <c r="K163" s="237"/>
      <c r="L163" s="237">
        <v>71.776300000000006</v>
      </c>
      <c r="M163" s="237">
        <v>66.103200000000001</v>
      </c>
      <c r="N163" s="237">
        <v>73.898700000000005</v>
      </c>
      <c r="O163" s="237"/>
      <c r="P163" s="237">
        <v>73.898700000000005</v>
      </c>
    </row>
    <row r="164" spans="1:16">
      <c r="A164" s="213"/>
      <c r="B164" s="226" t="s">
        <v>288</v>
      </c>
      <c r="C164" s="238">
        <v>0</v>
      </c>
      <c r="D164" s="238">
        <v>0</v>
      </c>
      <c r="E164" s="238">
        <v>0</v>
      </c>
      <c r="F164" s="238">
        <v>0</v>
      </c>
      <c r="G164" s="238">
        <v>0</v>
      </c>
      <c r="H164" s="238">
        <v>0</v>
      </c>
      <c r="I164" s="238">
        <v>0</v>
      </c>
      <c r="J164" s="238">
        <v>0</v>
      </c>
      <c r="K164" s="238">
        <v>0</v>
      </c>
      <c r="L164" s="238">
        <v>0</v>
      </c>
      <c r="M164" s="238">
        <v>0</v>
      </c>
      <c r="N164" s="238">
        <v>0</v>
      </c>
      <c r="O164" s="238"/>
      <c r="P164" s="238">
        <v>0</v>
      </c>
    </row>
    <row r="165" spans="1:16">
      <c r="A165" s="213"/>
      <c r="B165" s="229" t="s">
        <v>253</v>
      </c>
      <c r="C165" s="231">
        <v>50574</v>
      </c>
      <c r="D165" s="231">
        <v>124034</v>
      </c>
      <c r="E165" s="231">
        <v>520462</v>
      </c>
      <c r="F165" s="231">
        <v>200627</v>
      </c>
      <c r="G165" s="231">
        <v>28344</v>
      </c>
      <c r="H165" s="231">
        <v>7623</v>
      </c>
      <c r="I165" s="231">
        <v>12118</v>
      </c>
      <c r="J165" s="231">
        <v>150</v>
      </c>
      <c r="K165" s="231">
        <v>400</v>
      </c>
      <c r="L165" s="231">
        <v>215220</v>
      </c>
      <c r="M165" s="231">
        <v>8023</v>
      </c>
      <c r="N165" s="231">
        <v>944332</v>
      </c>
      <c r="O165" s="231"/>
      <c r="P165" s="231">
        <v>944332</v>
      </c>
    </row>
    <row r="166" spans="1:16">
      <c r="A166" s="213"/>
      <c r="B166" s="232" t="s">
        <v>254</v>
      </c>
      <c r="C166" s="231">
        <v>53408</v>
      </c>
      <c r="D166" s="231">
        <v>120580</v>
      </c>
      <c r="E166" s="231">
        <v>520462</v>
      </c>
      <c r="F166" s="231">
        <v>200627</v>
      </c>
      <c r="G166" s="231">
        <v>28344</v>
      </c>
      <c r="H166" s="231">
        <v>7623</v>
      </c>
      <c r="I166" s="231">
        <v>13038</v>
      </c>
      <c r="J166" s="231">
        <v>150</v>
      </c>
      <c r="K166" s="231">
        <v>400</v>
      </c>
      <c r="L166" s="231">
        <v>215520</v>
      </c>
      <c r="M166" s="231">
        <v>8023</v>
      </c>
      <c r="N166" s="231">
        <v>944632</v>
      </c>
      <c r="O166" s="231"/>
      <c r="P166" s="231">
        <v>944632</v>
      </c>
    </row>
    <row r="167" spans="1:16">
      <c r="A167" s="213"/>
      <c r="B167" s="233" t="s">
        <v>258</v>
      </c>
      <c r="C167" s="231">
        <v>32498</v>
      </c>
      <c r="D167" s="231">
        <v>68459.64</v>
      </c>
      <c r="E167" s="231">
        <v>411337.62</v>
      </c>
      <c r="F167" s="231">
        <v>153313.25</v>
      </c>
      <c r="G167" s="231">
        <v>22036.01</v>
      </c>
      <c r="H167" s="231">
        <v>2696.65</v>
      </c>
      <c r="I167" s="231">
        <v>3895.23</v>
      </c>
      <c r="J167" s="231"/>
      <c r="K167" s="231"/>
      <c r="L167" s="231">
        <v>126888.88</v>
      </c>
      <c r="M167" s="231">
        <v>2696.65</v>
      </c>
      <c r="N167" s="231">
        <v>694236.4</v>
      </c>
      <c r="O167" s="231"/>
      <c r="P167" s="234">
        <v>694236.4</v>
      </c>
    </row>
    <row r="168" spans="1:16">
      <c r="A168" s="213"/>
      <c r="B168" s="235" t="s">
        <v>259</v>
      </c>
      <c r="C168" s="237">
        <v>60.848599999999998</v>
      </c>
      <c r="D168" s="237">
        <v>56.775300000000001</v>
      </c>
      <c r="E168" s="237">
        <v>79.033199999999994</v>
      </c>
      <c r="F168" s="237">
        <v>76.417100000000005</v>
      </c>
      <c r="G168" s="237">
        <v>77.744900000000001</v>
      </c>
      <c r="H168" s="237">
        <v>35.3752</v>
      </c>
      <c r="I168" s="237">
        <v>29.876000000000001</v>
      </c>
      <c r="J168" s="237"/>
      <c r="K168" s="237"/>
      <c r="L168" s="237">
        <v>58.875700000000002</v>
      </c>
      <c r="M168" s="237">
        <v>33.611499999999999</v>
      </c>
      <c r="N168" s="237">
        <v>73.492800000000003</v>
      </c>
      <c r="O168" s="237"/>
      <c r="P168" s="237">
        <v>73.492800000000003</v>
      </c>
    </row>
    <row r="169" spans="1:16">
      <c r="A169" s="213"/>
      <c r="B169" s="226" t="s">
        <v>289</v>
      </c>
      <c r="C169" s="238">
        <v>0</v>
      </c>
      <c r="D169" s="238">
        <v>0</v>
      </c>
      <c r="E169" s="238">
        <v>0</v>
      </c>
      <c r="F169" s="238">
        <v>0</v>
      </c>
      <c r="G169" s="238">
        <v>0</v>
      </c>
      <c r="H169" s="238">
        <v>0</v>
      </c>
      <c r="I169" s="238">
        <v>0</v>
      </c>
      <c r="J169" s="238">
        <v>0</v>
      </c>
      <c r="K169" s="238">
        <v>0</v>
      </c>
      <c r="L169" s="238">
        <v>0</v>
      </c>
      <c r="M169" s="238">
        <v>0</v>
      </c>
      <c r="N169" s="238">
        <v>0</v>
      </c>
      <c r="O169" s="238"/>
      <c r="P169" s="238">
        <v>0</v>
      </c>
    </row>
    <row r="170" spans="1:16">
      <c r="A170" s="213"/>
      <c r="B170" s="229" t="s">
        <v>253</v>
      </c>
      <c r="C170" s="231">
        <v>141798</v>
      </c>
      <c r="D170" s="231">
        <v>320858</v>
      </c>
      <c r="E170" s="231">
        <v>1982974</v>
      </c>
      <c r="F170" s="231">
        <v>764224</v>
      </c>
      <c r="G170" s="231">
        <v>107239</v>
      </c>
      <c r="H170" s="231">
        <v>25086</v>
      </c>
      <c r="I170" s="231">
        <v>35065</v>
      </c>
      <c r="J170" s="231">
        <v>5400</v>
      </c>
      <c r="K170" s="231">
        <v>90</v>
      </c>
      <c r="L170" s="231">
        <v>610360</v>
      </c>
      <c r="M170" s="231">
        <v>25176</v>
      </c>
      <c r="N170" s="231">
        <v>3382734</v>
      </c>
      <c r="O170" s="231"/>
      <c r="P170" s="231">
        <v>3382734</v>
      </c>
    </row>
    <row r="171" spans="1:16">
      <c r="A171" s="213"/>
      <c r="B171" s="232" t="s">
        <v>254</v>
      </c>
      <c r="C171" s="231">
        <v>141631</v>
      </c>
      <c r="D171" s="231">
        <v>342278</v>
      </c>
      <c r="E171" s="231">
        <v>1992706</v>
      </c>
      <c r="F171" s="231">
        <v>770366</v>
      </c>
      <c r="G171" s="231">
        <v>107479</v>
      </c>
      <c r="H171" s="231">
        <v>32535</v>
      </c>
      <c r="I171" s="231">
        <v>38070</v>
      </c>
      <c r="J171" s="231">
        <v>2902</v>
      </c>
      <c r="K171" s="231">
        <v>90</v>
      </c>
      <c r="L171" s="231">
        <v>632360</v>
      </c>
      <c r="M171" s="231">
        <v>32625</v>
      </c>
      <c r="N171" s="231">
        <v>3428057</v>
      </c>
      <c r="O171" s="231"/>
      <c r="P171" s="231">
        <v>3428057</v>
      </c>
    </row>
    <row r="172" spans="1:16">
      <c r="A172" s="213"/>
      <c r="B172" s="233" t="s">
        <v>258</v>
      </c>
      <c r="C172" s="231">
        <v>101642.01</v>
      </c>
      <c r="D172" s="231">
        <v>254752.61</v>
      </c>
      <c r="E172" s="231">
        <v>1543168.24</v>
      </c>
      <c r="F172" s="231">
        <v>593002.16</v>
      </c>
      <c r="G172" s="231">
        <v>82307.350000000006</v>
      </c>
      <c r="H172" s="231">
        <v>17063.669999999998</v>
      </c>
      <c r="I172" s="231">
        <v>35427.58</v>
      </c>
      <c r="J172" s="231">
        <v>1196.25</v>
      </c>
      <c r="K172" s="231"/>
      <c r="L172" s="231">
        <v>475325.8</v>
      </c>
      <c r="M172" s="231">
        <v>17063.669999999998</v>
      </c>
      <c r="N172" s="231">
        <v>2628559.87</v>
      </c>
      <c r="O172" s="231"/>
      <c r="P172" s="234">
        <v>2628559.87</v>
      </c>
    </row>
    <row r="173" spans="1:16">
      <c r="A173" s="213"/>
      <c r="B173" s="235" t="s">
        <v>259</v>
      </c>
      <c r="C173" s="237">
        <v>71.7654</v>
      </c>
      <c r="D173" s="237">
        <v>74.428600000000003</v>
      </c>
      <c r="E173" s="237">
        <v>77.440799999999996</v>
      </c>
      <c r="F173" s="237">
        <v>76.976699999999994</v>
      </c>
      <c r="G173" s="237">
        <v>76.579899999999995</v>
      </c>
      <c r="H173" s="237">
        <v>52.447099999999999</v>
      </c>
      <c r="I173" s="237">
        <v>93.058999999999997</v>
      </c>
      <c r="J173" s="237">
        <v>41.221600000000002</v>
      </c>
      <c r="K173" s="237"/>
      <c r="L173" s="237">
        <v>75.167000000000002</v>
      </c>
      <c r="M173" s="237">
        <v>52.302399999999999</v>
      </c>
      <c r="N173" s="237">
        <v>76.677800000000005</v>
      </c>
      <c r="O173" s="237"/>
      <c r="P173" s="237">
        <v>76.677800000000005</v>
      </c>
    </row>
    <row r="174" spans="1:16">
      <c r="A174" s="213"/>
      <c r="B174" s="226" t="s">
        <v>290</v>
      </c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</row>
    <row r="175" spans="1:16">
      <c r="A175" s="213"/>
      <c r="B175" s="229" t="s">
        <v>253</v>
      </c>
      <c r="C175" s="231">
        <v>23337</v>
      </c>
      <c r="D175" s="231">
        <v>272294</v>
      </c>
      <c r="E175" s="231">
        <v>728011</v>
      </c>
      <c r="F175" s="231">
        <v>279194</v>
      </c>
      <c r="G175" s="231">
        <v>33165</v>
      </c>
      <c r="H175" s="231">
        <v>6978</v>
      </c>
      <c r="I175" s="231">
        <v>5258</v>
      </c>
      <c r="J175" s="231">
        <v>0</v>
      </c>
      <c r="K175" s="231"/>
      <c r="L175" s="231">
        <v>334054</v>
      </c>
      <c r="M175" s="231">
        <v>6978</v>
      </c>
      <c r="N175" s="231">
        <v>1348237</v>
      </c>
      <c r="O175" s="231"/>
      <c r="P175" s="231">
        <v>1348237</v>
      </c>
    </row>
    <row r="176" spans="1:16">
      <c r="A176" s="213"/>
      <c r="B176" s="232" t="s">
        <v>254</v>
      </c>
      <c r="C176" s="231">
        <v>26035</v>
      </c>
      <c r="D176" s="231">
        <v>266706</v>
      </c>
      <c r="E176" s="231">
        <v>728011</v>
      </c>
      <c r="F176" s="231">
        <v>279594</v>
      </c>
      <c r="G176" s="231">
        <v>33165</v>
      </c>
      <c r="H176" s="231">
        <v>9314</v>
      </c>
      <c r="I176" s="231">
        <v>5348</v>
      </c>
      <c r="J176" s="231">
        <v>30574</v>
      </c>
      <c r="K176" s="231"/>
      <c r="L176" s="231">
        <v>361828</v>
      </c>
      <c r="M176" s="231">
        <v>9314</v>
      </c>
      <c r="N176" s="231">
        <v>1378747</v>
      </c>
      <c r="O176" s="231"/>
      <c r="P176" s="231">
        <v>1378747</v>
      </c>
    </row>
    <row r="177" spans="1:16">
      <c r="A177" s="213"/>
      <c r="B177" s="233" t="s">
        <v>258</v>
      </c>
      <c r="C177" s="231">
        <v>20525.95</v>
      </c>
      <c r="D177" s="231">
        <v>196417.04</v>
      </c>
      <c r="E177" s="231">
        <v>548609.88</v>
      </c>
      <c r="F177" s="231">
        <v>209614.8</v>
      </c>
      <c r="G177" s="231">
        <v>28276.5</v>
      </c>
      <c r="H177" s="231">
        <v>7651.26</v>
      </c>
      <c r="I177" s="231">
        <v>5267.44</v>
      </c>
      <c r="J177" s="231">
        <v>30573.39</v>
      </c>
      <c r="K177" s="231"/>
      <c r="L177" s="231">
        <v>281060.32</v>
      </c>
      <c r="M177" s="231">
        <v>7651.26</v>
      </c>
      <c r="N177" s="231">
        <v>1046936.26</v>
      </c>
      <c r="O177" s="231"/>
      <c r="P177" s="234">
        <v>1046936.26</v>
      </c>
    </row>
    <row r="178" spans="1:16">
      <c r="A178" s="213"/>
      <c r="B178" s="235" t="s">
        <v>259</v>
      </c>
      <c r="C178" s="237">
        <v>78.839799999999997</v>
      </c>
      <c r="D178" s="237">
        <v>73.645499999999998</v>
      </c>
      <c r="E178" s="237">
        <v>75.357399999999998</v>
      </c>
      <c r="F178" s="237">
        <v>74.971100000000007</v>
      </c>
      <c r="G178" s="237">
        <v>85.260099999999994</v>
      </c>
      <c r="H178" s="237">
        <v>82.147900000000007</v>
      </c>
      <c r="I178" s="237">
        <v>98.493600000000001</v>
      </c>
      <c r="J178" s="237">
        <v>99.998000000000005</v>
      </c>
      <c r="K178" s="237"/>
      <c r="L178" s="237">
        <v>77.677899999999994</v>
      </c>
      <c r="M178" s="237">
        <v>82.147900000000007</v>
      </c>
      <c r="N178" s="237">
        <v>75.933899999999994</v>
      </c>
      <c r="O178" s="237"/>
      <c r="P178" s="237">
        <v>75.933899999999994</v>
      </c>
    </row>
    <row r="179" spans="1:16">
      <c r="A179" s="213"/>
      <c r="B179" s="226" t="s">
        <v>291</v>
      </c>
      <c r="C179" s="238">
        <v>0</v>
      </c>
      <c r="D179" s="238">
        <v>0</v>
      </c>
      <c r="E179" s="238">
        <v>0</v>
      </c>
      <c r="F179" s="238">
        <v>0</v>
      </c>
      <c r="G179" s="238">
        <v>0</v>
      </c>
      <c r="H179" s="238">
        <v>0</v>
      </c>
      <c r="I179" s="238">
        <v>0</v>
      </c>
      <c r="J179" s="238">
        <v>0</v>
      </c>
      <c r="K179" s="238">
        <v>0</v>
      </c>
      <c r="L179" s="238">
        <v>0</v>
      </c>
      <c r="M179" s="238">
        <v>0</v>
      </c>
      <c r="N179" s="238">
        <v>0</v>
      </c>
      <c r="O179" s="238"/>
      <c r="P179" s="238">
        <v>0</v>
      </c>
    </row>
    <row r="180" spans="1:16">
      <c r="A180" s="213"/>
      <c r="B180" s="229" t="s">
        <v>253</v>
      </c>
      <c r="C180" s="231">
        <v>60104</v>
      </c>
      <c r="D180" s="231">
        <v>106489</v>
      </c>
      <c r="E180" s="231">
        <v>570431</v>
      </c>
      <c r="F180" s="231">
        <v>217949</v>
      </c>
      <c r="G180" s="231">
        <v>31316</v>
      </c>
      <c r="H180" s="231">
        <v>3120</v>
      </c>
      <c r="I180" s="231">
        <v>15400</v>
      </c>
      <c r="J180" s="231">
        <v>100</v>
      </c>
      <c r="K180" s="231">
        <v>90</v>
      </c>
      <c r="L180" s="231">
        <v>213409</v>
      </c>
      <c r="M180" s="231">
        <v>3210</v>
      </c>
      <c r="N180" s="231">
        <v>1004999</v>
      </c>
      <c r="O180" s="231"/>
      <c r="P180" s="231">
        <v>1004999</v>
      </c>
    </row>
    <row r="181" spans="1:16">
      <c r="A181" s="213"/>
      <c r="B181" s="232" t="s">
        <v>254</v>
      </c>
      <c r="C181" s="231">
        <v>61764</v>
      </c>
      <c r="D181" s="231">
        <v>117334</v>
      </c>
      <c r="E181" s="231">
        <v>570431</v>
      </c>
      <c r="F181" s="231">
        <v>218820</v>
      </c>
      <c r="G181" s="231">
        <v>31316</v>
      </c>
      <c r="H181" s="231">
        <v>5593</v>
      </c>
      <c r="I181" s="231">
        <v>11395</v>
      </c>
      <c r="J181" s="231">
        <v>100</v>
      </c>
      <c r="K181" s="231">
        <v>90</v>
      </c>
      <c r="L181" s="231">
        <v>221909</v>
      </c>
      <c r="M181" s="231">
        <v>5683</v>
      </c>
      <c r="N181" s="231">
        <v>1016843</v>
      </c>
      <c r="O181" s="231"/>
      <c r="P181" s="231">
        <v>1016843</v>
      </c>
    </row>
    <row r="182" spans="1:16">
      <c r="A182" s="213"/>
      <c r="B182" s="233" t="s">
        <v>258</v>
      </c>
      <c r="C182" s="231">
        <v>37781.78</v>
      </c>
      <c r="D182" s="231">
        <v>76035.600000000006</v>
      </c>
      <c r="E182" s="231">
        <v>462190.7</v>
      </c>
      <c r="F182" s="231">
        <v>178499.61</v>
      </c>
      <c r="G182" s="231">
        <v>23725.040000000001</v>
      </c>
      <c r="H182" s="231">
        <v>3132.58</v>
      </c>
      <c r="I182" s="231">
        <v>2241.11</v>
      </c>
      <c r="J182" s="231"/>
      <c r="K182" s="231"/>
      <c r="L182" s="231">
        <v>139783.53</v>
      </c>
      <c r="M182" s="231">
        <v>3132.58</v>
      </c>
      <c r="N182" s="231">
        <v>783606.42</v>
      </c>
      <c r="O182" s="231"/>
      <c r="P182" s="234">
        <v>783606.42</v>
      </c>
    </row>
    <row r="183" spans="1:16">
      <c r="A183" s="213"/>
      <c r="B183" s="235" t="s">
        <v>259</v>
      </c>
      <c r="C183" s="237">
        <v>61.171199999999999</v>
      </c>
      <c r="D183" s="237">
        <v>64.802700000000002</v>
      </c>
      <c r="E183" s="237">
        <v>81.024799999999999</v>
      </c>
      <c r="F183" s="237">
        <v>81.573700000000002</v>
      </c>
      <c r="G183" s="237">
        <v>75.760099999999994</v>
      </c>
      <c r="H183" s="237">
        <v>56.008899999999997</v>
      </c>
      <c r="I183" s="237">
        <v>19.6675</v>
      </c>
      <c r="J183" s="237"/>
      <c r="K183" s="237"/>
      <c r="L183" s="237">
        <v>62.991399999999999</v>
      </c>
      <c r="M183" s="237">
        <v>55.121899999999997</v>
      </c>
      <c r="N183" s="237">
        <v>77.062700000000007</v>
      </c>
      <c r="O183" s="237"/>
      <c r="P183" s="237">
        <v>77.062700000000007</v>
      </c>
    </row>
    <row r="184" spans="1:16">
      <c r="A184" s="213"/>
      <c r="B184" s="226" t="s">
        <v>292</v>
      </c>
      <c r="C184" s="238">
        <v>0</v>
      </c>
      <c r="D184" s="238">
        <v>0</v>
      </c>
      <c r="E184" s="238">
        <v>0</v>
      </c>
      <c r="F184" s="238">
        <v>0</v>
      </c>
      <c r="G184" s="238">
        <v>0</v>
      </c>
      <c r="H184" s="238">
        <v>0</v>
      </c>
      <c r="I184" s="238">
        <v>0</v>
      </c>
      <c r="J184" s="238">
        <v>0</v>
      </c>
      <c r="K184" s="238">
        <v>0</v>
      </c>
      <c r="L184" s="238">
        <v>0</v>
      </c>
      <c r="M184" s="238">
        <v>0</v>
      </c>
      <c r="N184" s="238">
        <v>0</v>
      </c>
      <c r="O184" s="238"/>
      <c r="P184" s="238">
        <v>0</v>
      </c>
    </row>
    <row r="185" spans="1:16">
      <c r="A185" s="213"/>
      <c r="B185" s="229" t="s">
        <v>253</v>
      </c>
      <c r="C185" s="231">
        <v>62841</v>
      </c>
      <c r="D185" s="231">
        <v>147644</v>
      </c>
      <c r="E185" s="231">
        <v>885040</v>
      </c>
      <c r="F185" s="231">
        <v>342029</v>
      </c>
      <c r="G185" s="231">
        <v>48806</v>
      </c>
      <c r="H185" s="231">
        <v>10413</v>
      </c>
      <c r="I185" s="231">
        <v>4581</v>
      </c>
      <c r="J185" s="231">
        <v>6000</v>
      </c>
      <c r="K185" s="231">
        <v>400</v>
      </c>
      <c r="L185" s="231">
        <v>269872</v>
      </c>
      <c r="M185" s="231">
        <v>10813</v>
      </c>
      <c r="N185" s="231">
        <v>1507754</v>
      </c>
      <c r="O185" s="231"/>
      <c r="P185" s="231">
        <v>1507754</v>
      </c>
    </row>
    <row r="186" spans="1:16">
      <c r="A186" s="213"/>
      <c r="B186" s="232" t="s">
        <v>254</v>
      </c>
      <c r="C186" s="231">
        <v>69937</v>
      </c>
      <c r="D186" s="231">
        <v>150636</v>
      </c>
      <c r="E186" s="231">
        <v>889906</v>
      </c>
      <c r="F186" s="231">
        <v>343892</v>
      </c>
      <c r="G186" s="231">
        <v>48806</v>
      </c>
      <c r="H186" s="231">
        <v>12559</v>
      </c>
      <c r="I186" s="231">
        <v>14093</v>
      </c>
      <c r="J186" s="231">
        <v>6400</v>
      </c>
      <c r="K186" s="231">
        <v>400</v>
      </c>
      <c r="L186" s="231">
        <v>289872</v>
      </c>
      <c r="M186" s="231">
        <v>12959</v>
      </c>
      <c r="N186" s="231">
        <v>1536629</v>
      </c>
      <c r="O186" s="231"/>
      <c r="P186" s="231">
        <v>1536629</v>
      </c>
    </row>
    <row r="187" spans="1:16">
      <c r="A187" s="213"/>
      <c r="B187" s="233" t="s">
        <v>258</v>
      </c>
      <c r="C187" s="231">
        <v>50198.17</v>
      </c>
      <c r="D187" s="231">
        <v>110198.83</v>
      </c>
      <c r="E187" s="231">
        <v>705241.15</v>
      </c>
      <c r="F187" s="231">
        <v>272856.11</v>
      </c>
      <c r="G187" s="231">
        <v>36607.43</v>
      </c>
      <c r="H187" s="231">
        <v>11477.96</v>
      </c>
      <c r="I187" s="231">
        <v>7590.19</v>
      </c>
      <c r="J187" s="231">
        <v>3092.35</v>
      </c>
      <c r="K187" s="231">
        <v>265.10000000000002</v>
      </c>
      <c r="L187" s="231">
        <v>207686.97</v>
      </c>
      <c r="M187" s="231">
        <v>11743.06</v>
      </c>
      <c r="N187" s="231">
        <v>1197527.29</v>
      </c>
      <c r="O187" s="231"/>
      <c r="P187" s="234">
        <v>1197527.29</v>
      </c>
    </row>
    <row r="188" spans="1:16">
      <c r="A188" s="213"/>
      <c r="B188" s="235" t="s">
        <v>259</v>
      </c>
      <c r="C188" s="237">
        <v>71.776300000000006</v>
      </c>
      <c r="D188" s="237">
        <v>73.155699999999996</v>
      </c>
      <c r="E188" s="237">
        <v>79.248900000000006</v>
      </c>
      <c r="F188" s="237">
        <v>79.343500000000006</v>
      </c>
      <c r="G188" s="237">
        <v>75.006</v>
      </c>
      <c r="H188" s="237">
        <v>91.392300000000006</v>
      </c>
      <c r="I188" s="237">
        <v>53.857900000000001</v>
      </c>
      <c r="J188" s="237">
        <v>48.317999999999998</v>
      </c>
      <c r="K188" s="237">
        <v>66.275000000000006</v>
      </c>
      <c r="L188" s="237">
        <v>71.647800000000004</v>
      </c>
      <c r="M188" s="237">
        <v>90.617000000000004</v>
      </c>
      <c r="N188" s="237">
        <v>77.932100000000005</v>
      </c>
      <c r="O188" s="237"/>
      <c r="P188" s="237">
        <v>77.932100000000005</v>
      </c>
    </row>
    <row r="189" spans="1:16">
      <c r="A189" s="213"/>
      <c r="B189" s="226" t="s">
        <v>293</v>
      </c>
      <c r="C189" s="238">
        <v>0</v>
      </c>
      <c r="D189" s="238">
        <v>0</v>
      </c>
      <c r="E189" s="238">
        <v>0</v>
      </c>
      <c r="F189" s="238">
        <v>0</v>
      </c>
      <c r="G189" s="238">
        <v>0</v>
      </c>
      <c r="H189" s="238">
        <v>0</v>
      </c>
      <c r="I189" s="238">
        <v>0</v>
      </c>
      <c r="J189" s="238">
        <v>0</v>
      </c>
      <c r="K189" s="238">
        <v>0</v>
      </c>
      <c r="L189" s="238">
        <v>0</v>
      </c>
      <c r="M189" s="238">
        <v>0</v>
      </c>
      <c r="N189" s="238">
        <v>0</v>
      </c>
      <c r="O189" s="238"/>
      <c r="P189" s="238">
        <v>0</v>
      </c>
    </row>
    <row r="190" spans="1:16">
      <c r="A190" s="213"/>
      <c r="B190" s="229" t="s">
        <v>253</v>
      </c>
      <c r="C190" s="231">
        <v>49623</v>
      </c>
      <c r="D190" s="231">
        <v>106221</v>
      </c>
      <c r="E190" s="231">
        <v>569420</v>
      </c>
      <c r="F190" s="231">
        <v>217523</v>
      </c>
      <c r="G190" s="231">
        <v>29303</v>
      </c>
      <c r="H190" s="231">
        <v>3148</v>
      </c>
      <c r="I190" s="231">
        <v>2031</v>
      </c>
      <c r="J190" s="231"/>
      <c r="K190" s="231">
        <v>180</v>
      </c>
      <c r="L190" s="231">
        <v>187178</v>
      </c>
      <c r="M190" s="231">
        <v>3328</v>
      </c>
      <c r="N190" s="231">
        <v>977449</v>
      </c>
      <c r="O190" s="231"/>
      <c r="P190" s="231">
        <v>977449</v>
      </c>
    </row>
    <row r="191" spans="1:16">
      <c r="A191" s="213"/>
      <c r="B191" s="232" t="s">
        <v>254</v>
      </c>
      <c r="C191" s="231">
        <v>55937</v>
      </c>
      <c r="D191" s="231">
        <v>115703</v>
      </c>
      <c r="E191" s="231">
        <v>569420</v>
      </c>
      <c r="F191" s="231">
        <v>218920</v>
      </c>
      <c r="G191" s="231">
        <v>29303</v>
      </c>
      <c r="H191" s="231">
        <v>7113</v>
      </c>
      <c r="I191" s="231">
        <v>2035</v>
      </c>
      <c r="J191" s="231"/>
      <c r="K191" s="231">
        <v>180</v>
      </c>
      <c r="L191" s="231">
        <v>202978</v>
      </c>
      <c r="M191" s="231">
        <v>7293</v>
      </c>
      <c r="N191" s="231">
        <v>998611</v>
      </c>
      <c r="O191" s="231"/>
      <c r="P191" s="231">
        <v>998611</v>
      </c>
    </row>
    <row r="192" spans="1:16">
      <c r="A192" s="213"/>
      <c r="B192" s="233" t="s">
        <v>258</v>
      </c>
      <c r="C192" s="231">
        <v>39451.550000000003</v>
      </c>
      <c r="D192" s="231">
        <v>81446.78</v>
      </c>
      <c r="E192" s="231">
        <v>465038.2</v>
      </c>
      <c r="F192" s="231">
        <v>179873.2</v>
      </c>
      <c r="G192" s="231">
        <v>23566.44</v>
      </c>
      <c r="H192" s="231">
        <v>5220.6899999999996</v>
      </c>
      <c r="I192" s="231">
        <v>1926.21</v>
      </c>
      <c r="J192" s="231"/>
      <c r="K192" s="231">
        <v>95.7</v>
      </c>
      <c r="L192" s="231">
        <v>146390.98000000001</v>
      </c>
      <c r="M192" s="231">
        <v>5316.39</v>
      </c>
      <c r="N192" s="231">
        <v>796618.77</v>
      </c>
      <c r="O192" s="231"/>
      <c r="P192" s="234">
        <v>796618.77</v>
      </c>
    </row>
    <row r="193" spans="1:16" ht="13.5" thickBot="1">
      <c r="A193" s="213"/>
      <c r="B193" s="241" t="s">
        <v>259</v>
      </c>
      <c r="C193" s="242">
        <v>70.528499999999994</v>
      </c>
      <c r="D193" s="242">
        <v>70.393000000000001</v>
      </c>
      <c r="E193" s="242">
        <v>81.668800000000005</v>
      </c>
      <c r="F193" s="242">
        <v>82.163899999999998</v>
      </c>
      <c r="G193" s="242">
        <v>80.423299999999998</v>
      </c>
      <c r="H193" s="242">
        <v>73.396500000000003</v>
      </c>
      <c r="I193" s="242">
        <v>94.6541</v>
      </c>
      <c r="J193" s="242"/>
      <c r="K193" s="242">
        <v>53.166699999999999</v>
      </c>
      <c r="L193" s="242">
        <v>72.121600000000001</v>
      </c>
      <c r="M193" s="242">
        <v>72.897199999999998</v>
      </c>
      <c r="N193" s="242">
        <v>79.7727</v>
      </c>
      <c r="O193" s="242"/>
      <c r="P193" s="242">
        <v>79.7727</v>
      </c>
    </row>
    <row r="194" spans="1:16">
      <c r="A194" s="213"/>
      <c r="B194" s="232" t="s">
        <v>294</v>
      </c>
      <c r="C194" s="228">
        <v>0</v>
      </c>
      <c r="D194" s="228">
        <v>0</v>
      </c>
      <c r="E194" s="228">
        <v>0</v>
      </c>
      <c r="F194" s="228">
        <v>0</v>
      </c>
      <c r="G194" s="228">
        <v>0</v>
      </c>
      <c r="H194" s="228">
        <v>0</v>
      </c>
      <c r="I194" s="228">
        <v>0</v>
      </c>
      <c r="J194" s="228">
        <v>0</v>
      </c>
      <c r="K194" s="228">
        <v>0</v>
      </c>
      <c r="L194" s="228">
        <v>0</v>
      </c>
      <c r="M194" s="228">
        <v>0</v>
      </c>
      <c r="N194" s="228">
        <v>0</v>
      </c>
      <c r="O194" s="228"/>
      <c r="P194" s="228">
        <v>0</v>
      </c>
    </row>
    <row r="195" spans="1:16">
      <c r="A195" s="213"/>
      <c r="B195" s="229" t="s">
        <v>253</v>
      </c>
      <c r="C195" s="231">
        <v>2611186</v>
      </c>
      <c r="D195" s="231">
        <v>7848942</v>
      </c>
      <c r="E195" s="231">
        <v>34406484</v>
      </c>
      <c r="F195" s="231">
        <v>13273834</v>
      </c>
      <c r="G195" s="231">
        <v>1832499</v>
      </c>
      <c r="H195" s="231">
        <v>470629</v>
      </c>
      <c r="I195" s="231">
        <v>263186</v>
      </c>
      <c r="J195" s="231">
        <v>95037</v>
      </c>
      <c r="K195" s="231">
        <v>11000</v>
      </c>
      <c r="L195" s="231">
        <v>12650850</v>
      </c>
      <c r="M195" s="231">
        <v>481629</v>
      </c>
      <c r="N195" s="231">
        <v>60812797</v>
      </c>
      <c r="O195" s="231"/>
      <c r="P195" s="231">
        <v>60812797</v>
      </c>
    </row>
    <row r="196" spans="1:16">
      <c r="A196" s="213"/>
      <c r="B196" s="232" t="s">
        <v>254</v>
      </c>
      <c r="C196" s="231">
        <v>2756685</v>
      </c>
      <c r="D196" s="231">
        <v>7934499</v>
      </c>
      <c r="E196" s="231">
        <v>34688712</v>
      </c>
      <c r="F196" s="231">
        <v>13399203</v>
      </c>
      <c r="G196" s="231">
        <v>1811165</v>
      </c>
      <c r="H196" s="231">
        <v>565778</v>
      </c>
      <c r="I196" s="231">
        <v>288985</v>
      </c>
      <c r="J196" s="231">
        <v>154027</v>
      </c>
      <c r="K196" s="231">
        <v>11199</v>
      </c>
      <c r="L196" s="231">
        <v>12945361</v>
      </c>
      <c r="M196" s="231">
        <v>576977</v>
      </c>
      <c r="N196" s="231">
        <v>61610253</v>
      </c>
      <c r="O196" s="231"/>
      <c r="P196" s="231">
        <v>61610253</v>
      </c>
    </row>
    <row r="197" spans="1:16">
      <c r="A197" s="213"/>
      <c r="B197" s="233" t="s">
        <v>258</v>
      </c>
      <c r="C197" s="234">
        <v>1866586.47</v>
      </c>
      <c r="D197" s="234">
        <v>5903166.6799999997</v>
      </c>
      <c r="E197" s="234">
        <v>27235738.850000001</v>
      </c>
      <c r="F197" s="234">
        <v>10362858.960000001</v>
      </c>
      <c r="G197" s="234">
        <v>1446714.9</v>
      </c>
      <c r="H197" s="234">
        <v>291771.53999999998</v>
      </c>
      <c r="I197" s="234">
        <v>219703.4</v>
      </c>
      <c r="J197" s="234">
        <v>83971.4</v>
      </c>
      <c r="K197" s="234">
        <v>6422.9</v>
      </c>
      <c r="L197" s="234">
        <v>9520142.8499999996</v>
      </c>
      <c r="M197" s="234">
        <v>298194.44</v>
      </c>
      <c r="N197" s="234">
        <v>47416935.100000001</v>
      </c>
      <c r="O197" s="234"/>
      <c r="P197" s="234">
        <v>47416935.100000001</v>
      </c>
    </row>
    <row r="198" spans="1:16" ht="13.5" thickBot="1">
      <c r="A198" s="213"/>
      <c r="B198" s="241" t="s">
        <v>259</v>
      </c>
      <c r="C198" s="242">
        <v>67.711299999999994</v>
      </c>
      <c r="D198" s="242">
        <v>74.398700000000005</v>
      </c>
      <c r="E198" s="242">
        <v>78.514700000000005</v>
      </c>
      <c r="F198" s="242">
        <v>77.339399999999998</v>
      </c>
      <c r="G198" s="242">
        <v>79.877600000000001</v>
      </c>
      <c r="H198" s="242">
        <v>51.57</v>
      </c>
      <c r="I198" s="242">
        <v>76.025899999999993</v>
      </c>
      <c r="J198" s="242">
        <v>54.517299999999999</v>
      </c>
      <c r="K198" s="242">
        <v>57.352400000000003</v>
      </c>
      <c r="L198" s="242">
        <v>73.540999999999997</v>
      </c>
      <c r="M198" s="242">
        <v>51.682200000000002</v>
      </c>
      <c r="N198" s="242">
        <v>76.962699999999998</v>
      </c>
      <c r="O198" s="242"/>
      <c r="P198" s="242">
        <v>76.962699999999998</v>
      </c>
    </row>
  </sheetData>
  <printOptions horizontalCentered="1"/>
  <pageMargins left="0.39370078740157483" right="0.39370078740157483" top="1.9685039370078741" bottom="0.39370078740157483" header="0.51181102362204722" footer="0.51181102362204722"/>
  <pageSetup paperSize="8" scale="31" orientation="portrait" horizont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9</vt:i4>
      </vt:variant>
      <vt:variant>
        <vt:lpstr>Pomenované rozsahy</vt:lpstr>
      </vt:variant>
      <vt:variant>
        <vt:i4>1</vt:i4>
      </vt:variant>
    </vt:vector>
  </HeadingPairs>
  <TitlesOfParts>
    <vt:vector size="10" baseType="lpstr">
      <vt:lpstr>V ZFNP </vt:lpstr>
      <vt:lpstr>V ZFÚP</vt:lpstr>
      <vt:lpstr>V ZFGP</vt:lpstr>
      <vt:lpstr>V ZFPvN</vt:lpstr>
      <vt:lpstr>600</vt:lpstr>
      <vt:lpstr>pobočky</vt:lpstr>
      <vt:lpstr>Hárok2</vt:lpstr>
      <vt:lpstr>Hárok1</vt:lpstr>
      <vt:lpstr>Hárok3</vt:lpstr>
      <vt:lpstr>pobočky!Názvy_tlače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farkasova_k</cp:lastModifiedBy>
  <cp:lastPrinted>2013-10-08T11:21:21Z</cp:lastPrinted>
  <dcterms:created xsi:type="dcterms:W3CDTF">2012-12-10T07:18:02Z</dcterms:created>
  <dcterms:modified xsi:type="dcterms:W3CDTF">2013-11-18T07:01:35Z</dcterms:modified>
</cp:coreProperties>
</file>