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65" windowHeight="11085" activeTab="2"/>
  </bookViews>
  <sheets>
    <sheet name="V ZFNP" sheetId="4" r:id="rId1"/>
    <sheet name="V ZFGP" sheetId="1" r:id="rId2"/>
    <sheet name="V ZFPvN" sheetId="2" r:id="rId3"/>
    <sheet name="V ZFÚP" sheetId="3" r:id="rId4"/>
    <sheet name="600 pobočky marec 2012" sheetId="5" r:id="rId5"/>
    <sheet name="pobočky marec 2012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ol1" localSheetId="0">#REF!</definedName>
    <definedName name="_col1" localSheetId="2">#REF!</definedName>
    <definedName name="_col1" localSheetId="3">#REF!</definedName>
    <definedName name="_col1">#REF!</definedName>
    <definedName name="_col2" localSheetId="0">#REF!</definedName>
    <definedName name="_col2" localSheetId="2">#REF!</definedName>
    <definedName name="_col2" localSheetId="3">#REF!</definedName>
    <definedName name="_col2">#REF!</definedName>
    <definedName name="_col3" localSheetId="0">#REF!</definedName>
    <definedName name="_col3" localSheetId="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0" hidden="1">'V ZFNP'!$A$8:$G$49</definedName>
    <definedName name="_xlnm._FilterDatabase" localSheetId="2" hidden="1">'V ZFPvN'!$A$8:$G$49</definedName>
    <definedName name="a" localSheetId="2">#REF!</definedName>
    <definedName name="a">#REF!</definedName>
    <definedName name="BudgetTab" localSheetId="0">#REF!</definedName>
    <definedName name="BudgetTab">#REF!</definedName>
    <definedName name="Celk_Zisk">[1]Scénář!$E$15</definedName>
    <definedName name="CelkZisk" localSheetId="0">#REF!</definedName>
    <definedName name="CelkZisk" localSheetId="2">#REF!</definedName>
    <definedName name="CelkZisk">#REF!</definedName>
    <definedName name="datumK" localSheetId="0">#REF!</definedName>
    <definedName name="datumK" localSheetId="2">#REF!</definedName>
    <definedName name="datumK">#REF!</definedName>
    <definedName name="ehdxjxrf" localSheetId="2">#REF!</definedName>
    <definedName name="ehdxjxrf">#REF!</definedName>
    <definedName name="Format">#REF!</definedName>
    <definedName name="HrubyZisk">#REF!</definedName>
    <definedName name="jún">'[2]Budoucí hodnota - zadání'!#REF!</definedName>
    <definedName name="_xlnm.Print_Titles" localSheetId="5">'pobočky marec 2012'!$6:$14</definedName>
    <definedName name="NZbozi">[3]Test1!$B$89:$D$96</definedName>
    <definedName name="obraz" localSheetId="2">#REF!</definedName>
    <definedName name="obraz">#REF!</definedName>
    <definedName name="Opravy" localSheetId="0">#REF!</definedName>
    <definedName name="Opravy" localSheetId="2">#REF!</definedName>
    <definedName name="Opravy">#REF!</definedName>
    <definedName name="Ostatni" localSheetId="0">#REF!</definedName>
    <definedName name="Ostatni" localSheetId="2">#REF!</definedName>
    <definedName name="Ostatni">#REF!</definedName>
    <definedName name="PocetNavstev">#REF!</definedName>
    <definedName name="PrijemNaZakaz">#REF!</definedName>
    <definedName name="produkt">'[2]Budoucí hodnota - zadání'!#REF!</definedName>
    <definedName name="produkt22">'[4]Budoucí hodnota - zadání'!#REF!</definedName>
    <definedName name="PRODUKT3">'[4]Budoucí hodnota - zadání'!#REF!</definedName>
    <definedName name="Reklama" localSheetId="0">#REF!</definedName>
    <definedName name="Reklama" localSheetId="2">#REF!</definedName>
    <definedName name="Reklama">#REF!</definedName>
    <definedName name="Revenue" localSheetId="0">#REF!</definedName>
    <definedName name="Revenue" localSheetId="2">#REF!</definedName>
    <definedName name="Revenue">#REF!</definedName>
    <definedName name="TableArea" localSheetId="2">#REF!</definedName>
    <definedName name="TableArea">#REF!</definedName>
    <definedName name="tabulky">#REF!</definedName>
    <definedName name="VydajeNaZakaz">#REF!</definedName>
    <definedName name="Vyplaty">#REF!</definedName>
    <definedName name="x">#REF!</definedName>
    <definedName name="Zarizeni">#REF!</definedName>
    <definedName name="Zásoby">#REF!</definedName>
    <definedName name="Zbozi">[5]Test1!$B$89:$D$96</definedName>
    <definedName name="ZboziN">[6]Test1!$B$89:$D$96</definedName>
    <definedName name="zugskrheiogwe" localSheetId="2">#REF!</definedName>
    <definedName name="zugskrheiogwe">#REF!</definedName>
  </definedNames>
  <calcPr calcId="144525"/>
</workbook>
</file>

<file path=xl/calcChain.xml><?xml version="1.0" encoding="utf-8"?>
<calcChain xmlns="http://schemas.openxmlformats.org/spreadsheetml/2006/main">
  <c r="J96" i="5" l="1"/>
  <c r="I96" i="5"/>
  <c r="H96" i="5"/>
  <c r="G96" i="5"/>
  <c r="L95" i="5"/>
  <c r="K95" i="5"/>
  <c r="L94" i="5"/>
  <c r="K94" i="5"/>
  <c r="L93" i="5"/>
  <c r="K93" i="5"/>
  <c r="L92" i="5"/>
  <c r="K92" i="5"/>
  <c r="L91" i="5"/>
  <c r="K91" i="5"/>
  <c r="J90" i="5"/>
  <c r="L90" i="5" s="1"/>
  <c r="I90" i="5"/>
  <c r="H90" i="5"/>
  <c r="G90" i="5"/>
  <c r="J89" i="5"/>
  <c r="L89" i="5" s="1"/>
  <c r="I89" i="5"/>
  <c r="H89" i="5"/>
  <c r="G89" i="5"/>
  <c r="K89" i="5" s="1"/>
  <c r="L88" i="5"/>
  <c r="K88" i="5"/>
  <c r="L87" i="5"/>
  <c r="K87" i="5"/>
  <c r="L86" i="5"/>
  <c r="K86" i="5"/>
  <c r="L83" i="5"/>
  <c r="K83" i="5"/>
  <c r="L80" i="5"/>
  <c r="K80" i="5"/>
  <c r="L79" i="5"/>
  <c r="K79" i="5"/>
  <c r="L78" i="5"/>
  <c r="K78" i="5"/>
  <c r="L77" i="5"/>
  <c r="K77" i="5"/>
  <c r="L76" i="5"/>
  <c r="K76" i="5"/>
  <c r="L75" i="5"/>
  <c r="K75" i="5"/>
  <c r="K74" i="5"/>
  <c r="L73" i="5"/>
  <c r="K73" i="5"/>
  <c r="L72" i="5"/>
  <c r="K72" i="5"/>
  <c r="L71" i="5"/>
  <c r="K71" i="5"/>
  <c r="L70" i="5"/>
  <c r="K70" i="5"/>
  <c r="L69" i="5"/>
  <c r="K69" i="5"/>
  <c r="J68" i="5"/>
  <c r="K68" i="5" s="1"/>
  <c r="I68" i="5"/>
  <c r="H68" i="5"/>
  <c r="G68" i="5"/>
  <c r="L66" i="5"/>
  <c r="K66" i="5"/>
  <c r="L65" i="5"/>
  <c r="K65" i="5"/>
  <c r="J64" i="5"/>
  <c r="K64" i="5" s="1"/>
  <c r="I64" i="5"/>
  <c r="H64" i="5"/>
  <c r="G64" i="5"/>
  <c r="L63" i="5"/>
  <c r="K63" i="5"/>
  <c r="L62" i="5"/>
  <c r="K62" i="5"/>
  <c r="L60" i="5"/>
  <c r="K60" i="5"/>
  <c r="L59" i="5"/>
  <c r="K59" i="5"/>
  <c r="J58" i="5"/>
  <c r="K58" i="5" s="1"/>
  <c r="I58" i="5"/>
  <c r="H58" i="5"/>
  <c r="G58" i="5"/>
  <c r="L57" i="5"/>
  <c r="K57" i="5"/>
  <c r="L56" i="5"/>
  <c r="K56" i="5"/>
  <c r="L55" i="5"/>
  <c r="K55" i="5"/>
  <c r="L54" i="5"/>
  <c r="K54" i="5"/>
  <c r="L53" i="5"/>
  <c r="K53" i="5"/>
  <c r="J52" i="5"/>
  <c r="K52" i="5" s="1"/>
  <c r="I52" i="5"/>
  <c r="H52" i="5"/>
  <c r="G52" i="5"/>
  <c r="L51" i="5"/>
  <c r="K51" i="5"/>
  <c r="L49" i="5"/>
  <c r="K49" i="5"/>
  <c r="L48" i="5"/>
  <c r="K48" i="5"/>
  <c r="L47" i="5"/>
  <c r="K47" i="5"/>
  <c r="L46" i="5"/>
  <c r="K46" i="5"/>
  <c r="L43" i="5"/>
  <c r="K43" i="5"/>
  <c r="J42" i="5"/>
  <c r="K42" i="5" s="1"/>
  <c r="I42" i="5"/>
  <c r="H42" i="5"/>
  <c r="G42" i="5"/>
  <c r="L40" i="5"/>
  <c r="K40" i="5"/>
  <c r="L39" i="5"/>
  <c r="K39" i="5"/>
  <c r="L38" i="5"/>
  <c r="K38" i="5"/>
  <c r="J37" i="5"/>
  <c r="K37" i="5" s="1"/>
  <c r="I37" i="5"/>
  <c r="H37" i="5"/>
  <c r="G37" i="5"/>
  <c r="L36" i="5"/>
  <c r="K36" i="5"/>
  <c r="L34" i="5"/>
  <c r="K34" i="5"/>
  <c r="J33" i="5"/>
  <c r="K33" i="5" s="1"/>
  <c r="I33" i="5"/>
  <c r="H33" i="5"/>
  <c r="G33" i="5"/>
  <c r="J32" i="5"/>
  <c r="K32" i="5" s="1"/>
  <c r="I32" i="5"/>
  <c r="H32" i="5"/>
  <c r="G32" i="5"/>
  <c r="L31" i="5"/>
  <c r="K31" i="5"/>
  <c r="L30" i="5"/>
  <c r="K30" i="5"/>
  <c r="L29" i="5"/>
  <c r="K29" i="5"/>
  <c r="L28" i="5"/>
  <c r="K28" i="5"/>
  <c r="L27" i="5"/>
  <c r="K27" i="5"/>
  <c r="L26" i="5"/>
  <c r="K26" i="5"/>
  <c r="L25" i="5"/>
  <c r="K25" i="5"/>
  <c r="L24" i="5"/>
  <c r="K24" i="5"/>
  <c r="J23" i="5"/>
  <c r="K23" i="5" s="1"/>
  <c r="I23" i="5"/>
  <c r="L22" i="5"/>
  <c r="K22" i="5"/>
  <c r="L21" i="5"/>
  <c r="K21" i="5"/>
  <c r="L20" i="5"/>
  <c r="K20" i="5"/>
  <c r="L17" i="5"/>
  <c r="K17" i="5"/>
  <c r="L16" i="5"/>
  <c r="K16" i="5"/>
  <c r="L15" i="5"/>
  <c r="K15" i="5"/>
  <c r="J14" i="5"/>
  <c r="K14" i="5" s="1"/>
  <c r="I14" i="5"/>
  <c r="H14" i="5"/>
  <c r="G14" i="5"/>
  <c r="L13" i="5"/>
  <c r="K13" i="5"/>
  <c r="J12" i="5"/>
  <c r="K12" i="5" s="1"/>
  <c r="I12" i="5"/>
  <c r="H12" i="5"/>
  <c r="G12" i="5"/>
  <c r="J11" i="5"/>
  <c r="K11" i="5" s="1"/>
  <c r="I11" i="5"/>
  <c r="H11" i="5"/>
  <c r="G11" i="5"/>
  <c r="L11" i="5" l="1"/>
  <c r="L12" i="5"/>
  <c r="L14" i="5"/>
  <c r="L23" i="5"/>
  <c r="L32" i="5"/>
  <c r="L33" i="5"/>
  <c r="L37" i="5"/>
  <c r="L42" i="5"/>
  <c r="L52" i="5"/>
  <c r="L58" i="5"/>
  <c r="L64" i="5"/>
  <c r="L68" i="5"/>
  <c r="K90" i="5"/>
  <c r="G51" i="4"/>
  <c r="F51" i="4"/>
  <c r="E50" i="4"/>
  <c r="I50" i="4" s="1"/>
  <c r="D50" i="4"/>
  <c r="D52" i="4" s="1"/>
  <c r="C50" i="4"/>
  <c r="C52" i="4" s="1"/>
  <c r="B50" i="4"/>
  <c r="B52" i="4" s="1"/>
  <c r="J49" i="4"/>
  <c r="I49" i="4"/>
  <c r="H49" i="4"/>
  <c r="G49" i="4"/>
  <c r="F49" i="4"/>
  <c r="J48" i="4"/>
  <c r="I48" i="4"/>
  <c r="H48" i="4"/>
  <c r="G48" i="4"/>
  <c r="F48" i="4"/>
  <c r="J47" i="4"/>
  <c r="I47" i="4"/>
  <c r="H47" i="4"/>
  <c r="G47" i="4"/>
  <c r="F47" i="4"/>
  <c r="J46" i="4"/>
  <c r="I46" i="4"/>
  <c r="H46" i="4"/>
  <c r="G46" i="4"/>
  <c r="F46" i="4"/>
  <c r="J45" i="4"/>
  <c r="I45" i="4"/>
  <c r="H45" i="4"/>
  <c r="G45" i="4"/>
  <c r="F45" i="4"/>
  <c r="J44" i="4"/>
  <c r="I44" i="4"/>
  <c r="H44" i="4"/>
  <c r="G44" i="4"/>
  <c r="F44" i="4"/>
  <c r="J43" i="4"/>
  <c r="I43" i="4"/>
  <c r="H43" i="4"/>
  <c r="G43" i="4"/>
  <c r="F43" i="4"/>
  <c r="J42" i="4"/>
  <c r="I42" i="4"/>
  <c r="H42" i="4"/>
  <c r="G42" i="4"/>
  <c r="F42" i="4"/>
  <c r="J41" i="4"/>
  <c r="I41" i="4"/>
  <c r="H41" i="4"/>
  <c r="G41" i="4"/>
  <c r="F41" i="4"/>
  <c r="J40" i="4"/>
  <c r="I40" i="4"/>
  <c r="H40" i="4"/>
  <c r="G40" i="4"/>
  <c r="F40" i="4"/>
  <c r="J39" i="4"/>
  <c r="I39" i="4"/>
  <c r="H39" i="4"/>
  <c r="G39" i="4"/>
  <c r="F39" i="4"/>
  <c r="J38" i="4"/>
  <c r="I38" i="4"/>
  <c r="H38" i="4"/>
  <c r="G38" i="4"/>
  <c r="F38" i="4"/>
  <c r="J37" i="4"/>
  <c r="I37" i="4"/>
  <c r="H37" i="4"/>
  <c r="G37" i="4"/>
  <c r="F37" i="4"/>
  <c r="J36" i="4"/>
  <c r="I36" i="4"/>
  <c r="H36" i="4"/>
  <c r="G36" i="4"/>
  <c r="F36" i="4"/>
  <c r="J35" i="4"/>
  <c r="I35" i="4"/>
  <c r="H35" i="4"/>
  <c r="G35" i="4"/>
  <c r="F35" i="4"/>
  <c r="J34" i="4"/>
  <c r="I34" i="4"/>
  <c r="H34" i="4"/>
  <c r="G34" i="4"/>
  <c r="F34" i="4"/>
  <c r="J33" i="4"/>
  <c r="I33" i="4"/>
  <c r="H33" i="4"/>
  <c r="G33" i="4"/>
  <c r="F33" i="4"/>
  <c r="J32" i="4"/>
  <c r="I32" i="4"/>
  <c r="H32" i="4"/>
  <c r="G32" i="4"/>
  <c r="F32" i="4"/>
  <c r="J31" i="4"/>
  <c r="I31" i="4"/>
  <c r="H31" i="4"/>
  <c r="G31" i="4"/>
  <c r="F31" i="4"/>
  <c r="J30" i="4"/>
  <c r="I30" i="4"/>
  <c r="H30" i="4"/>
  <c r="G30" i="4"/>
  <c r="F30" i="4"/>
  <c r="J29" i="4"/>
  <c r="I29" i="4"/>
  <c r="H29" i="4"/>
  <c r="G29" i="4"/>
  <c r="F29" i="4"/>
  <c r="J28" i="4"/>
  <c r="I28" i="4"/>
  <c r="H28" i="4"/>
  <c r="G28" i="4"/>
  <c r="F28" i="4"/>
  <c r="J27" i="4"/>
  <c r="I27" i="4"/>
  <c r="H27" i="4"/>
  <c r="G27" i="4"/>
  <c r="F27" i="4"/>
  <c r="J26" i="4"/>
  <c r="I26" i="4"/>
  <c r="H26" i="4"/>
  <c r="G26" i="4"/>
  <c r="F26" i="4"/>
  <c r="J25" i="4"/>
  <c r="I25" i="4"/>
  <c r="H25" i="4"/>
  <c r="G25" i="4"/>
  <c r="F25" i="4"/>
  <c r="J24" i="4"/>
  <c r="I24" i="4"/>
  <c r="H24" i="4"/>
  <c r="G24" i="4"/>
  <c r="F24" i="4"/>
  <c r="J23" i="4"/>
  <c r="I23" i="4"/>
  <c r="H23" i="4"/>
  <c r="G23" i="4"/>
  <c r="F23" i="4"/>
  <c r="J22" i="4"/>
  <c r="I22" i="4"/>
  <c r="H22" i="4"/>
  <c r="G22" i="4"/>
  <c r="F22" i="4"/>
  <c r="J21" i="4"/>
  <c r="I21" i="4"/>
  <c r="H21" i="4"/>
  <c r="G21" i="4"/>
  <c r="F21" i="4"/>
  <c r="J20" i="4"/>
  <c r="I20" i="4"/>
  <c r="H20" i="4"/>
  <c r="G20" i="4"/>
  <c r="F20" i="4"/>
  <c r="J19" i="4"/>
  <c r="I19" i="4"/>
  <c r="H19" i="4"/>
  <c r="G19" i="4"/>
  <c r="F19" i="4"/>
  <c r="J18" i="4"/>
  <c r="I18" i="4"/>
  <c r="H18" i="4"/>
  <c r="G18" i="4"/>
  <c r="F18" i="4"/>
  <c r="J17" i="4"/>
  <c r="I17" i="4"/>
  <c r="H17" i="4"/>
  <c r="G17" i="4"/>
  <c r="F17" i="4"/>
  <c r="J16" i="4"/>
  <c r="I16" i="4"/>
  <c r="H16" i="4"/>
  <c r="G16" i="4"/>
  <c r="F16" i="4"/>
  <c r="J15" i="4"/>
  <c r="I15" i="4"/>
  <c r="H15" i="4"/>
  <c r="G15" i="4"/>
  <c r="F15" i="4"/>
  <c r="J14" i="4"/>
  <c r="I14" i="4"/>
  <c r="H14" i="4"/>
  <c r="G14" i="4"/>
  <c r="F14" i="4"/>
  <c r="F50" i="4" l="1"/>
  <c r="H50" i="4"/>
  <c r="J50" i="4"/>
  <c r="E52" i="4"/>
  <c r="G50" i="4"/>
  <c r="J52" i="4" l="1"/>
  <c r="H52" i="4"/>
  <c r="F52" i="4"/>
  <c r="I52" i="4"/>
  <c r="G52" i="4"/>
  <c r="D51" i="3" l="1"/>
  <c r="C51" i="3"/>
  <c r="B51" i="3"/>
  <c r="J50" i="3"/>
  <c r="G50" i="3"/>
  <c r="F50" i="3"/>
  <c r="J49" i="3"/>
  <c r="I49" i="3"/>
  <c r="H49" i="3"/>
  <c r="G49" i="3"/>
  <c r="F49" i="3"/>
  <c r="J48" i="3"/>
  <c r="I48" i="3"/>
  <c r="H48" i="3"/>
  <c r="G48" i="3"/>
  <c r="F48" i="3"/>
  <c r="J47" i="3"/>
  <c r="H47" i="3"/>
  <c r="E47" i="3"/>
  <c r="E51" i="3" s="1"/>
  <c r="J46" i="3"/>
  <c r="I46" i="3"/>
  <c r="H46" i="3"/>
  <c r="G46" i="3"/>
  <c r="F46" i="3"/>
  <c r="J45" i="3"/>
  <c r="I45" i="3"/>
  <c r="H45" i="3"/>
  <c r="G45" i="3"/>
  <c r="F45" i="3"/>
  <c r="J44" i="3"/>
  <c r="I44" i="3"/>
  <c r="H44" i="3"/>
  <c r="G44" i="3"/>
  <c r="F44" i="3"/>
  <c r="J43" i="3"/>
  <c r="I43" i="3"/>
  <c r="H43" i="3"/>
  <c r="G43" i="3"/>
  <c r="F43" i="3"/>
  <c r="J42" i="3"/>
  <c r="I42" i="3"/>
  <c r="H42" i="3"/>
  <c r="G42" i="3"/>
  <c r="F42" i="3"/>
  <c r="J41" i="3"/>
  <c r="I41" i="3"/>
  <c r="H41" i="3"/>
  <c r="G41" i="3"/>
  <c r="F41" i="3"/>
  <c r="J40" i="3"/>
  <c r="I40" i="3"/>
  <c r="H40" i="3"/>
  <c r="G40" i="3"/>
  <c r="F40" i="3"/>
  <c r="J39" i="3"/>
  <c r="I39" i="3"/>
  <c r="H39" i="3"/>
  <c r="G39" i="3"/>
  <c r="F39" i="3"/>
  <c r="J38" i="3"/>
  <c r="I38" i="3"/>
  <c r="H38" i="3"/>
  <c r="G38" i="3"/>
  <c r="F38" i="3"/>
  <c r="J37" i="3"/>
  <c r="I37" i="3"/>
  <c r="H37" i="3"/>
  <c r="G37" i="3"/>
  <c r="F37" i="3"/>
  <c r="J36" i="3"/>
  <c r="I36" i="3"/>
  <c r="H36" i="3"/>
  <c r="G36" i="3"/>
  <c r="F36" i="3"/>
  <c r="J35" i="3"/>
  <c r="I35" i="3"/>
  <c r="H35" i="3"/>
  <c r="G35" i="3"/>
  <c r="F35" i="3"/>
  <c r="J34" i="3"/>
  <c r="I34" i="3"/>
  <c r="H34" i="3"/>
  <c r="G34" i="3"/>
  <c r="F34" i="3"/>
  <c r="J33" i="3"/>
  <c r="I33" i="3"/>
  <c r="H33" i="3"/>
  <c r="G33" i="3"/>
  <c r="F33" i="3"/>
  <c r="J32" i="3"/>
  <c r="I32" i="3"/>
  <c r="H32" i="3"/>
  <c r="G32" i="3"/>
  <c r="F32" i="3"/>
  <c r="J31" i="3"/>
  <c r="I31" i="3"/>
  <c r="H31" i="3"/>
  <c r="G31" i="3"/>
  <c r="F31" i="3"/>
  <c r="J30" i="3"/>
  <c r="I30" i="3"/>
  <c r="H30" i="3"/>
  <c r="G30" i="3"/>
  <c r="F30" i="3"/>
  <c r="J29" i="3"/>
  <c r="I29" i="3"/>
  <c r="H29" i="3"/>
  <c r="G29" i="3"/>
  <c r="F29" i="3"/>
  <c r="J28" i="3"/>
  <c r="I28" i="3"/>
  <c r="H28" i="3"/>
  <c r="G28" i="3"/>
  <c r="F28" i="3"/>
  <c r="J27" i="3"/>
  <c r="I27" i="3"/>
  <c r="H27" i="3"/>
  <c r="G27" i="3"/>
  <c r="F27" i="3"/>
  <c r="J26" i="3"/>
  <c r="I26" i="3"/>
  <c r="H26" i="3"/>
  <c r="G26" i="3"/>
  <c r="F26" i="3"/>
  <c r="J25" i="3"/>
  <c r="I25" i="3"/>
  <c r="H25" i="3"/>
  <c r="G25" i="3"/>
  <c r="F25" i="3"/>
  <c r="J24" i="3"/>
  <c r="I24" i="3"/>
  <c r="H24" i="3"/>
  <c r="G24" i="3"/>
  <c r="F24" i="3"/>
  <c r="J23" i="3"/>
  <c r="I23" i="3"/>
  <c r="H23" i="3"/>
  <c r="G23" i="3"/>
  <c r="F23" i="3"/>
  <c r="J22" i="3"/>
  <c r="I22" i="3"/>
  <c r="H22" i="3"/>
  <c r="G22" i="3"/>
  <c r="F22" i="3"/>
  <c r="J21" i="3"/>
  <c r="I21" i="3"/>
  <c r="H21" i="3"/>
  <c r="G21" i="3"/>
  <c r="F21" i="3"/>
  <c r="J20" i="3"/>
  <c r="I20" i="3"/>
  <c r="H20" i="3"/>
  <c r="G20" i="3"/>
  <c r="F20" i="3"/>
  <c r="J19" i="3"/>
  <c r="I19" i="3"/>
  <c r="H19" i="3"/>
  <c r="G19" i="3"/>
  <c r="F19" i="3"/>
  <c r="J18" i="3"/>
  <c r="I18" i="3"/>
  <c r="H18" i="3"/>
  <c r="G18" i="3"/>
  <c r="F18" i="3"/>
  <c r="J17" i="3"/>
  <c r="I17" i="3"/>
  <c r="H17" i="3"/>
  <c r="G17" i="3"/>
  <c r="F17" i="3"/>
  <c r="J16" i="3"/>
  <c r="I16" i="3"/>
  <c r="H16" i="3"/>
  <c r="G16" i="3"/>
  <c r="F16" i="3"/>
  <c r="J15" i="3"/>
  <c r="I15" i="3"/>
  <c r="H15" i="3"/>
  <c r="G15" i="3"/>
  <c r="F15" i="3"/>
  <c r="J14" i="3"/>
  <c r="I14" i="3"/>
  <c r="H14" i="3"/>
  <c r="G14" i="3"/>
  <c r="F14" i="3"/>
  <c r="J13" i="3"/>
  <c r="I13" i="3"/>
  <c r="H13" i="3"/>
  <c r="G13" i="3"/>
  <c r="F13" i="3"/>
  <c r="J12" i="3"/>
  <c r="I12" i="3"/>
  <c r="H12" i="3"/>
  <c r="G12" i="3"/>
  <c r="F12" i="3"/>
  <c r="F47" i="3" s="1"/>
  <c r="J11" i="3"/>
  <c r="I11" i="3"/>
  <c r="H11" i="3"/>
  <c r="G11" i="3"/>
  <c r="G47" i="3" s="1"/>
  <c r="F11" i="3"/>
  <c r="J51" i="3" l="1"/>
  <c r="I51" i="3"/>
  <c r="G51" i="3"/>
  <c r="H51" i="3"/>
  <c r="F51" i="3"/>
  <c r="I47" i="3"/>
  <c r="D53" i="2" l="1"/>
  <c r="C53" i="2"/>
  <c r="B53" i="2"/>
  <c r="J52" i="2"/>
  <c r="G52" i="2"/>
  <c r="F52" i="2"/>
  <c r="J51" i="2"/>
  <c r="G51" i="2"/>
  <c r="F51" i="2"/>
  <c r="E50" i="2"/>
  <c r="I50" i="2" s="1"/>
  <c r="J49" i="2"/>
  <c r="I49" i="2"/>
  <c r="H49" i="2"/>
  <c r="G49" i="2"/>
  <c r="F49" i="2"/>
  <c r="J48" i="2"/>
  <c r="I48" i="2"/>
  <c r="H48" i="2"/>
  <c r="G48" i="2"/>
  <c r="F48" i="2"/>
  <c r="J47" i="2"/>
  <c r="I47" i="2"/>
  <c r="H47" i="2"/>
  <c r="G47" i="2"/>
  <c r="F47" i="2"/>
  <c r="J46" i="2"/>
  <c r="I46" i="2"/>
  <c r="H46" i="2"/>
  <c r="G46" i="2"/>
  <c r="F46" i="2"/>
  <c r="J45" i="2"/>
  <c r="I45" i="2"/>
  <c r="H45" i="2"/>
  <c r="G45" i="2"/>
  <c r="F45" i="2"/>
  <c r="J44" i="2"/>
  <c r="I44" i="2"/>
  <c r="H44" i="2"/>
  <c r="G44" i="2"/>
  <c r="F44" i="2"/>
  <c r="J43" i="2"/>
  <c r="I43" i="2"/>
  <c r="H43" i="2"/>
  <c r="G43" i="2"/>
  <c r="F43" i="2"/>
  <c r="J42" i="2"/>
  <c r="I42" i="2"/>
  <c r="H42" i="2"/>
  <c r="G42" i="2"/>
  <c r="F42" i="2"/>
  <c r="J41" i="2"/>
  <c r="I41" i="2"/>
  <c r="H41" i="2"/>
  <c r="G41" i="2"/>
  <c r="F41" i="2"/>
  <c r="J40" i="2"/>
  <c r="I40" i="2"/>
  <c r="H40" i="2"/>
  <c r="G40" i="2"/>
  <c r="F40" i="2"/>
  <c r="J39" i="2"/>
  <c r="I39" i="2"/>
  <c r="H39" i="2"/>
  <c r="G39" i="2"/>
  <c r="F39" i="2"/>
  <c r="J38" i="2"/>
  <c r="I38" i="2"/>
  <c r="H38" i="2"/>
  <c r="G38" i="2"/>
  <c r="F38" i="2"/>
  <c r="J37" i="2"/>
  <c r="I37" i="2"/>
  <c r="H37" i="2"/>
  <c r="G37" i="2"/>
  <c r="F37" i="2"/>
  <c r="J36" i="2"/>
  <c r="I36" i="2"/>
  <c r="H36" i="2"/>
  <c r="G36" i="2"/>
  <c r="F36" i="2"/>
  <c r="J35" i="2"/>
  <c r="I35" i="2"/>
  <c r="H35" i="2"/>
  <c r="G35" i="2"/>
  <c r="F35" i="2"/>
  <c r="J34" i="2"/>
  <c r="I34" i="2"/>
  <c r="H34" i="2"/>
  <c r="G34" i="2"/>
  <c r="F34" i="2"/>
  <c r="J33" i="2"/>
  <c r="I33" i="2"/>
  <c r="H33" i="2"/>
  <c r="G33" i="2"/>
  <c r="F33" i="2"/>
  <c r="J32" i="2"/>
  <c r="I32" i="2"/>
  <c r="H32" i="2"/>
  <c r="G32" i="2"/>
  <c r="F32" i="2"/>
  <c r="J31" i="2"/>
  <c r="I31" i="2"/>
  <c r="H31" i="2"/>
  <c r="G31" i="2"/>
  <c r="F31" i="2"/>
  <c r="J30" i="2"/>
  <c r="I30" i="2"/>
  <c r="H30" i="2"/>
  <c r="G30" i="2"/>
  <c r="F30" i="2"/>
  <c r="J29" i="2"/>
  <c r="I29" i="2"/>
  <c r="H29" i="2"/>
  <c r="G29" i="2"/>
  <c r="F29" i="2"/>
  <c r="J28" i="2"/>
  <c r="I28" i="2"/>
  <c r="H28" i="2"/>
  <c r="G28" i="2"/>
  <c r="F28" i="2"/>
  <c r="J27" i="2"/>
  <c r="I27" i="2"/>
  <c r="H27" i="2"/>
  <c r="G27" i="2"/>
  <c r="F27" i="2"/>
  <c r="J26" i="2"/>
  <c r="I26" i="2"/>
  <c r="H26" i="2"/>
  <c r="G26" i="2"/>
  <c r="F26" i="2"/>
  <c r="J25" i="2"/>
  <c r="I25" i="2"/>
  <c r="H25" i="2"/>
  <c r="G25" i="2"/>
  <c r="F25" i="2"/>
  <c r="J24" i="2"/>
  <c r="I24" i="2"/>
  <c r="H24" i="2"/>
  <c r="G24" i="2"/>
  <c r="F24" i="2"/>
  <c r="J23" i="2"/>
  <c r="I23" i="2"/>
  <c r="H23" i="2"/>
  <c r="G23" i="2"/>
  <c r="F23" i="2"/>
  <c r="J22" i="2"/>
  <c r="I22" i="2"/>
  <c r="H22" i="2"/>
  <c r="G22" i="2"/>
  <c r="F22" i="2"/>
  <c r="J21" i="2"/>
  <c r="I21" i="2"/>
  <c r="H21" i="2"/>
  <c r="G21" i="2"/>
  <c r="F21" i="2"/>
  <c r="J20" i="2"/>
  <c r="I20" i="2"/>
  <c r="H20" i="2"/>
  <c r="G20" i="2"/>
  <c r="F20" i="2"/>
  <c r="J19" i="2"/>
  <c r="I19" i="2"/>
  <c r="H19" i="2"/>
  <c r="G19" i="2"/>
  <c r="F19" i="2"/>
  <c r="J18" i="2"/>
  <c r="I18" i="2"/>
  <c r="H18" i="2"/>
  <c r="G18" i="2"/>
  <c r="F18" i="2"/>
  <c r="J17" i="2"/>
  <c r="I17" i="2"/>
  <c r="H17" i="2"/>
  <c r="G17" i="2"/>
  <c r="F17" i="2"/>
  <c r="J16" i="2"/>
  <c r="I16" i="2"/>
  <c r="H16" i="2"/>
  <c r="G16" i="2"/>
  <c r="F16" i="2"/>
  <c r="J15" i="2"/>
  <c r="I15" i="2"/>
  <c r="H15" i="2"/>
  <c r="G15" i="2"/>
  <c r="F15" i="2"/>
  <c r="J14" i="2"/>
  <c r="I14" i="2"/>
  <c r="H14" i="2"/>
  <c r="G14" i="2"/>
  <c r="F14" i="2"/>
  <c r="F50" i="2" l="1"/>
  <c r="H50" i="2"/>
  <c r="J50" i="2"/>
  <c r="E53" i="2"/>
  <c r="G50" i="2"/>
  <c r="E52" i="1"/>
  <c r="I52" i="1" s="1"/>
  <c r="I51" i="1"/>
  <c r="H51" i="1"/>
  <c r="G51" i="1"/>
  <c r="F51" i="1"/>
  <c r="I50" i="1"/>
  <c r="H50" i="1"/>
  <c r="G50" i="1"/>
  <c r="F50" i="1"/>
  <c r="F52" i="1" s="1"/>
  <c r="I49" i="1"/>
  <c r="H49" i="1"/>
  <c r="G49" i="1"/>
  <c r="F49" i="1"/>
  <c r="H48" i="1"/>
  <c r="G48" i="1"/>
  <c r="F48" i="1"/>
  <c r="I47" i="1"/>
  <c r="H47" i="1"/>
  <c r="G47" i="1"/>
  <c r="F47" i="1"/>
  <c r="H46" i="1"/>
  <c r="G46" i="1"/>
  <c r="F46" i="1"/>
  <c r="I45" i="1"/>
  <c r="H45" i="1"/>
  <c r="G45" i="1"/>
  <c r="F45" i="1"/>
  <c r="H44" i="1"/>
  <c r="G44" i="1"/>
  <c r="F44" i="1"/>
  <c r="I43" i="1"/>
  <c r="H43" i="1"/>
  <c r="G43" i="1"/>
  <c r="F43" i="1"/>
  <c r="G42" i="1"/>
  <c r="F42" i="1"/>
  <c r="I41" i="1"/>
  <c r="H41" i="1"/>
  <c r="G41" i="1"/>
  <c r="F41" i="1"/>
  <c r="I40" i="1"/>
  <c r="H40" i="1"/>
  <c r="G40" i="1"/>
  <c r="F40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G33" i="1"/>
  <c r="F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G28" i="1"/>
  <c r="F28" i="1"/>
  <c r="I27" i="1"/>
  <c r="H27" i="1"/>
  <c r="G27" i="1"/>
  <c r="F27" i="1"/>
  <c r="I26" i="1"/>
  <c r="H26" i="1"/>
  <c r="G26" i="1"/>
  <c r="F26" i="1"/>
  <c r="G25" i="1"/>
  <c r="F25" i="1"/>
  <c r="I24" i="1"/>
  <c r="H24" i="1"/>
  <c r="G24" i="1"/>
  <c r="F24" i="1"/>
  <c r="I23" i="1"/>
  <c r="H23" i="1"/>
  <c r="G23" i="1"/>
  <c r="F23" i="1"/>
  <c r="H22" i="1"/>
  <c r="G22" i="1"/>
  <c r="F22" i="1"/>
  <c r="I21" i="1"/>
  <c r="H21" i="1"/>
  <c r="G21" i="1"/>
  <c r="F21" i="1"/>
  <c r="I20" i="1"/>
  <c r="H20" i="1"/>
  <c r="G20" i="1"/>
  <c r="F20" i="1"/>
  <c r="H19" i="1"/>
  <c r="G19" i="1"/>
  <c r="F19" i="1"/>
  <c r="I18" i="1"/>
  <c r="H18" i="1"/>
  <c r="G18" i="1"/>
  <c r="F18" i="1"/>
  <c r="I17" i="1"/>
  <c r="H17" i="1"/>
  <c r="G17" i="1"/>
  <c r="F17" i="1"/>
  <c r="I16" i="1"/>
  <c r="H16" i="1"/>
  <c r="G16" i="1"/>
  <c r="F16" i="1"/>
  <c r="I15" i="1"/>
  <c r="H15" i="1"/>
  <c r="G15" i="1"/>
  <c r="F15" i="1"/>
  <c r="H14" i="1"/>
  <c r="G14" i="1"/>
  <c r="F14" i="1"/>
  <c r="J53" i="2" l="1"/>
  <c r="H53" i="2"/>
  <c r="F53" i="2"/>
  <c r="I53" i="2"/>
  <c r="G53" i="2"/>
  <c r="H52" i="1"/>
  <c r="G52" i="1"/>
</calcChain>
</file>

<file path=xl/sharedStrings.xml><?xml version="1.0" encoding="utf-8"?>
<sst xmlns="http://schemas.openxmlformats.org/spreadsheetml/2006/main" count="757" uniqueCount="331">
  <si>
    <t xml:space="preserve"> </t>
  </si>
  <si>
    <t>v tis. Eur</t>
  </si>
  <si>
    <t>Pobočka</t>
  </si>
  <si>
    <t>Dávka garančného poistenia</t>
  </si>
  <si>
    <t>Schválený rozpočet na rok 2012</t>
  </si>
  <si>
    <t>Časový rozpis rozpočtu na január až marec 2012</t>
  </si>
  <si>
    <t>Skutočnosť január až marec</t>
  </si>
  <si>
    <t>Rozdiel</t>
  </si>
  <si>
    <t xml:space="preserve">% plnenia </t>
  </si>
  <si>
    <t>stĺ. 4-2</t>
  </si>
  <si>
    <t xml:space="preserve"> stĺ. 4-3</t>
  </si>
  <si>
    <t xml:space="preserve"> stĺ. 4/1</t>
  </si>
  <si>
    <t>stĺ. 4/2</t>
  </si>
  <si>
    <t>a</t>
  </si>
  <si>
    <t>Bratislava</t>
  </si>
  <si>
    <t>Trnava</t>
  </si>
  <si>
    <t>Dunajská Streda</t>
  </si>
  <si>
    <t>Galanta</t>
  </si>
  <si>
    <t>Senica</t>
  </si>
  <si>
    <t>Trenčín</t>
  </si>
  <si>
    <t>Považská Bystrica</t>
  </si>
  <si>
    <t>Prievidza</t>
  </si>
  <si>
    <t>Nitra</t>
  </si>
  <si>
    <t>Komárno</t>
  </si>
  <si>
    <t>Levice</t>
  </si>
  <si>
    <t>Nové Zámky</t>
  </si>
  <si>
    <t>Topoľčany</t>
  </si>
  <si>
    <t>Žilina</t>
  </si>
  <si>
    <t>Čadca</t>
  </si>
  <si>
    <t>Dolný Kubín</t>
  </si>
  <si>
    <t>Liptovský Mikuláš</t>
  </si>
  <si>
    <t>Martin</t>
  </si>
  <si>
    <t>Banská Bystrica</t>
  </si>
  <si>
    <t>Lučenec</t>
  </si>
  <si>
    <t>Rimavská Sobota</t>
  </si>
  <si>
    <t>Veľký Krtíš</t>
  </si>
  <si>
    <t>Zvolen</t>
  </si>
  <si>
    <t>Žiar nad Hronom</t>
  </si>
  <si>
    <t>Prešov</t>
  </si>
  <si>
    <t>Bardejov</t>
  </si>
  <si>
    <t xml:space="preserve">Humenné </t>
  </si>
  <si>
    <t>Poprad</t>
  </si>
  <si>
    <t>Stará Ľubovňa</t>
  </si>
  <si>
    <t>Svidník</t>
  </si>
  <si>
    <t>Vranov nad Topľou</t>
  </si>
  <si>
    <t>Košice</t>
  </si>
  <si>
    <t>Michalovce</t>
  </si>
  <si>
    <t>Rožňava</t>
  </si>
  <si>
    <t>Spišská Nová Ves</t>
  </si>
  <si>
    <t>Trebišov</t>
  </si>
  <si>
    <t>Spolu</t>
  </si>
  <si>
    <t>Úhrada príspevkov na SDS</t>
  </si>
  <si>
    <t>Celkom výdavky ZFGP</t>
  </si>
  <si>
    <t>.</t>
  </si>
  <si>
    <t xml:space="preserve">Plnenie rozpočtu výdavkov základného fondu poistenia  v nezamestnanosti  podľa jednotlivých  pobočiek  Sociálnej poisťovne v mesiacoch </t>
  </si>
  <si>
    <t>január až marec 2012  a porovnanie s rovnakým obdobím roka 2011</t>
  </si>
  <si>
    <t>Upravený rozpočet na rok 2012</t>
  </si>
  <si>
    <t>Časový rozpis  rozpočtu na  január až marec 2012</t>
  </si>
  <si>
    <t>% plnenia stĺ. 4/1</t>
  </si>
  <si>
    <t>% plnenia stĺ. 4/2</t>
  </si>
  <si>
    <t>Index stĺ. 4/3</t>
  </si>
  <si>
    <t xml:space="preserve"> stĺ. 4-2</t>
  </si>
  <si>
    <t>Humenné</t>
  </si>
  <si>
    <t>Zúčtovanie dávok § 112</t>
  </si>
  <si>
    <t>Refundácia dávky v nezamestnanosti EÚ</t>
  </si>
  <si>
    <t>Výdavky ZFPvN</t>
  </si>
  <si>
    <t xml:space="preserve">Plnenie rozpočtu výdavkov základného fondu úrazového poistenia  podľa jednotlivých  pobočiek  Sociálnej poisťovne v mesiacoch </t>
  </si>
  <si>
    <t>január až marec  2012  a porovnanie s rovnakým obdobím roka 2011</t>
  </si>
  <si>
    <t>tis. Eur</t>
  </si>
  <si>
    <t xml:space="preserve">Skutočnosť január až marec </t>
  </si>
  <si>
    <t>Ústredie renty</t>
  </si>
  <si>
    <t>Prevod do ZFSP</t>
  </si>
  <si>
    <t>Celkom výdavky ZFÚP</t>
  </si>
  <si>
    <t xml:space="preserve">Plnenie rozpočtu výdavkov základného fondu nemocenského poistenia  podľa jednotlivých  pobočiek  Sociálnej poisťovne v mesiacoch </t>
  </si>
  <si>
    <t>január až marec  2012 a porovnanie s rovnakým obdobím roka 2011</t>
  </si>
  <si>
    <t>Celkom výdavky ZFNP</t>
  </si>
  <si>
    <t xml:space="preserve"> január až marec 2012 a porovnanie s rovnakým obdobím roka 2011</t>
  </si>
  <si>
    <t xml:space="preserve">Plnenie rozpočtu výdavkov základného fondu garančného poistenia podľa jednotlivých pobočiek Sociálnej poisťovne v mesiacoch </t>
  </si>
  <si>
    <t>Vyhodnotenie plnenia rozpisu rozpočtu bežných výdavkov (nákladov) správneho fondu Sociálnej poisťovne pobočky za I. štvrťrok 2012</t>
  </si>
  <si>
    <t>v štruktúre funkčnej a ekonomickej klasifikácie</t>
  </si>
  <si>
    <t>v Eur</t>
  </si>
  <si>
    <t xml:space="preserve">Funkčná </t>
  </si>
  <si>
    <t>Ekonomická klasifikácia</t>
  </si>
  <si>
    <t>Text</t>
  </si>
  <si>
    <t>Rozpis</t>
  </si>
  <si>
    <t>Rozpis rozpočtu</t>
  </si>
  <si>
    <t>Skutočnosť</t>
  </si>
  <si>
    <t>%</t>
  </si>
  <si>
    <t>klasifikácia</t>
  </si>
  <si>
    <t xml:space="preserve">Hlavná </t>
  </si>
  <si>
    <t>Kategória</t>
  </si>
  <si>
    <t>Položka</t>
  </si>
  <si>
    <t>Podpo-</t>
  </si>
  <si>
    <t>rozpočtu</t>
  </si>
  <si>
    <t>na I. štvrťrok</t>
  </si>
  <si>
    <t>za mesiac</t>
  </si>
  <si>
    <t>za I. štvrťrok</t>
  </si>
  <si>
    <t>plnenia</t>
  </si>
  <si>
    <t>oddiel/skupina/</t>
  </si>
  <si>
    <t>kategória</t>
  </si>
  <si>
    <t>ložka</t>
  </si>
  <si>
    <t>na rok 2012</t>
  </si>
  <si>
    <t xml:space="preserve"> marec 2012</t>
  </si>
  <si>
    <t>(4 : 1)</t>
  </si>
  <si>
    <t>(4 : 2)</t>
  </si>
  <si>
    <t>trieda/podtrieda</t>
  </si>
  <si>
    <t>b</t>
  </si>
  <si>
    <t>c</t>
  </si>
  <si>
    <t>d</t>
  </si>
  <si>
    <t>e</t>
  </si>
  <si>
    <t>f</t>
  </si>
  <si>
    <t>10.9.0.3</t>
  </si>
  <si>
    <t>600</t>
  </si>
  <si>
    <t xml:space="preserve"> Bežné výdavky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</si>
  <si>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</si>
  <si>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</si>
  <si>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</si>
  <si>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</si>
  <si>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</si>
  <si>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</si>
  <si>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</si>
  <si>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</si>
  <si>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</si>
  <si>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</si>
  <si>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</si>
  <si>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</si>
  <si>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615</t>
  </si>
  <si>
    <t xml:space="preserve"> Ostatné osobné vyrovnania</t>
  </si>
  <si>
    <t>616</t>
  </si>
  <si>
    <t xml:space="preserve"> Doplatok k platu a ďalší plat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</si>
  <si>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</si>
  <si>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</si>
  <si>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</si>
  <si>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</si>
  <si>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</si>
  <si>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</si>
  <si>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</si>
  <si>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</si>
  <si>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</si>
  <si>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</si>
  <si>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</si>
  <si>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</si>
  <si>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</si>
  <si>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</si>
  <si>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</si>
  <si>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</si>
  <si>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</si>
  <si>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</si>
  <si>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</si>
  <si>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</si>
  <si>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</si>
  <si>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</si>
  <si>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</si>
  <si>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</si>
  <si>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</si>
  <si>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</si>
  <si>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</si>
  <si>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</si>
  <si>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</si>
  <si>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</si>
  <si>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</si>
  <si>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</si>
  <si>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</si>
  <si>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</si>
  <si>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</si>
  <si>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</si>
  <si>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</si>
  <si>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</si>
  <si>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</si>
  <si>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</si>
  <si>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</si>
  <si>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</si>
  <si>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</si>
  <si>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</si>
  <si>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</si>
  <si>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</si>
  <si>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</si>
  <si>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</si>
  <si>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</si>
  <si>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</si>
  <si>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</si>
  <si>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</si>
  <si>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</si>
  <si>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</si>
  <si>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</si>
  <si>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</si>
  <si>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</si>
  <si>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</si>
  <si>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</si>
  <si>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</si>
  <si>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</si>
  <si>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</si>
  <si>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</si>
  <si>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</si>
  <si>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</si>
  <si>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</si>
  <si>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</si>
  <si>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</si>
  <si>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</si>
  <si>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</si>
  <si>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</si>
  <si>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</si>
  <si>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</si>
  <si>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</si>
  <si>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</si>
  <si>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</si>
  <si>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 xml:space="preserve">  Zmluvy o nájme veci s právom kúpy prenajatej veci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</si>
  <si>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</si>
  <si>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</si>
  <si>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</si>
  <si>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</si>
  <si>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</si>
  <si>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</si>
  <si>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</si>
  <si>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</si>
  <si>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</si>
  <si>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</si>
  <si>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</si>
  <si>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637009</t>
  </si>
  <si>
    <t xml:space="preserve"> Náhrada mzdy a platu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</si>
  <si>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</si>
  <si>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</si>
  <si>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</si>
  <si>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</si>
  <si>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</si>
  <si>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</si>
  <si>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</si>
  <si>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</si>
  <si>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</si>
  <si>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</si>
  <si>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637023</t>
  </si>
  <si>
    <t xml:space="preserve"> Kolkové známky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</si>
  <si>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</si>
  <si>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</si>
  <si>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</si>
  <si>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</si>
  <si>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</si>
  <si>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</si>
  <si>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</si>
  <si>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</si>
  <si>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</si>
  <si>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</si>
  <si>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</si>
  <si>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637033</t>
  </si>
  <si>
    <t xml:space="preserve"> Zálohy na projekty Európskej únie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</si>
  <si>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</si>
  <si>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</si>
  <si>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</si>
  <si>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</si>
  <si>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</si>
  <si>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</si>
  <si>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</si>
  <si>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</si>
  <si>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</si>
  <si>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</si>
  <si>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</si>
  <si>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</si>
  <si>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</si>
  <si>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</si>
  <si>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</si>
  <si>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</si>
  <si>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</si>
  <si>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</si>
  <si>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</si>
  <si>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</si>
  <si>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</si>
  <si>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</si>
  <si>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rozpisu rozpočtu Správneho fondu podľa jednotlivých pobočiek</t>
  </si>
  <si>
    <t>Sociálnej poisťovne za I. štvrťrok 2012</t>
  </si>
  <si>
    <t>1. Spotrebované nákupy (50)                      8. Ostatné náklady (54 - 637)</t>
  </si>
  <si>
    <t>2. Služby (51)                                   9. Ostatné náklady (54 - 642)</t>
  </si>
  <si>
    <t>3. Mzdy (521)                                   10. Tovary a dalšie služby</t>
  </si>
  <si>
    <t>4. Poistné a prísp.do poisťovní (524 a 525)     11. Transfery</t>
  </si>
  <si>
    <t>5. Sociálne náklady (527 - 637)                 12. Bežné výdavky spolu (600)</t>
  </si>
  <si>
    <t xml:space="preserve">6. Sociálne náklady (527+528 - 642)             </t>
  </si>
  <si>
    <t xml:space="preserve">7. Dane a poplatky (53)                         </t>
  </si>
  <si>
    <t>Org. útvary SP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</si>
  <si>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</si>
  <si>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</si>
  <si>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</si>
  <si>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</si>
  <si>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</si>
  <si>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</si>
  <si>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</si>
  <si>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</si>
  <si>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</si>
  <si>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</si>
  <si>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</si>
  <si>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</si>
  <si>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   Bratislava</t>
  </si>
  <si>
    <t xml:space="preserve">   Rozpis rozpočtu 2012</t>
  </si>
  <si>
    <t xml:space="preserve">   Rozpis rozpočtu 1.-3.</t>
  </si>
  <si>
    <t xml:space="preserve">   Skutočnosť</t>
  </si>
  <si>
    <t xml:space="preserve">   % Plnenia z RR 2012</t>
  </si>
  <si>
    <t xml:space="preserve">   % Plnenia RR 1.-3.</t>
  </si>
  <si>
    <t xml:space="preserve">   Trnava</t>
  </si>
  <si>
    <t xml:space="preserve">   Dunajská Streda</t>
  </si>
  <si>
    <t xml:space="preserve">   Galanta</t>
  </si>
  <si>
    <t xml:space="preserve">   Senica</t>
  </si>
  <si>
    <t xml:space="preserve">   Trenčín</t>
  </si>
  <si>
    <t xml:space="preserve">   Považská Bystrica</t>
  </si>
  <si>
    <t xml:space="preserve">   Prievidza</t>
  </si>
  <si>
    <t xml:space="preserve">   Nitra</t>
  </si>
  <si>
    <t xml:space="preserve">   Komárno</t>
  </si>
  <si>
    <t xml:space="preserve">   Levice</t>
  </si>
  <si>
    <t xml:space="preserve">   Nové Zámky</t>
  </si>
  <si>
    <t xml:space="preserve">   Topoľčany</t>
  </si>
  <si>
    <t xml:space="preserve">   Žilina</t>
  </si>
  <si>
    <t xml:space="preserve">   Čadca</t>
  </si>
  <si>
    <t xml:space="preserve">   Dolný Kubín</t>
  </si>
  <si>
    <t xml:space="preserve">   Liptovský Mikuláš</t>
  </si>
  <si>
    <t xml:space="preserve">   Martin</t>
  </si>
  <si>
    <t xml:space="preserve">   Banská Bystrica</t>
  </si>
  <si>
    <t xml:space="preserve">   Lučenec</t>
  </si>
  <si>
    <t xml:space="preserve">   Rimavská Sobota</t>
  </si>
  <si>
    <t xml:space="preserve">   Veľký Krtíš</t>
  </si>
  <si>
    <t xml:space="preserve">   Zvolen</t>
  </si>
  <si>
    <t xml:space="preserve">   Žiar nad Hronom</t>
  </si>
  <si>
    <t xml:space="preserve">   Prešov</t>
  </si>
  <si>
    <t xml:space="preserve">   Bardejov</t>
  </si>
  <si>
    <t xml:space="preserve">   Humenné</t>
  </si>
  <si>
    <t xml:space="preserve">   Poprad</t>
  </si>
  <si>
    <t xml:space="preserve">   Stará Ľubovňa</t>
  </si>
  <si>
    <t xml:space="preserve">   Svidník</t>
  </si>
  <si>
    <t xml:space="preserve">   Vranov nad Topľou</t>
  </si>
  <si>
    <t xml:space="preserve">   Košice</t>
  </si>
  <si>
    <t xml:space="preserve">   Michalovce</t>
  </si>
  <si>
    <t xml:space="preserve">   Rožňava</t>
  </si>
  <si>
    <t xml:space="preserve">   Spišská Nová Ves</t>
  </si>
  <si>
    <t xml:space="preserve">   Trebišov</t>
  </si>
  <si>
    <r>
      <t xml:space="preserve">   </t>
    </r>
    <r>
      <rPr>
        <b/>
        <sz val="10"/>
        <rFont val="Arial"/>
        <family val="2"/>
        <charset val="238"/>
      </rPr>
      <t>SPOLU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</si>
</sst>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S_k_-;\-* #,##0\ _S_k_-;_-* &quot;-&quot;\ _S_k_-;_-@_-"/>
    <numFmt numFmtId="44" formatCode="_-* #,##0.00\ &quot;Sk&quot;_-;\-* #,##0.00\ &quot;Sk&quot;_-;_-* &quot;-&quot;??\ &quot;Sk&quot;_-;_-@_-"/>
    <numFmt numFmtId="43" formatCode="_-* #,##0.00\ _S_k_-;\-* #,##0.00\ _S_k_-;_-* &quot;-&quot;??\ _S_k_-;_-@_-"/>
    <numFmt numFmtId="164" formatCode="#,##0.00_ ;[Red]\-#,##0.00;\-"/>
    <numFmt numFmtId="165" formatCode="&quot;$&quot;#,##0;[Red]\-&quot;$&quot;#,##0"/>
    <numFmt numFmtId="166" formatCode="m\o\n\th\ d\,\ \y\y\y\y"/>
    <numFmt numFmtId="167" formatCode="_-* #,##0.00\ [$€-1]_-;\-* #,##0.00\ [$€-1]_-;_-* &quot;-&quot;??\ [$€-1]_-"/>
    <numFmt numFmtId="168" formatCode=";;"/>
    <numFmt numFmtId="169" formatCode="#,##0.00;\-#,##0.00;&quot; &quot;"/>
    <numFmt numFmtId="170" formatCode="#,##0;\-#,##0;&quot; &quot;"/>
    <numFmt numFmtId="171" formatCode="#,##0_ ;\-#,##0\ "/>
    <numFmt numFmtId="172" formatCode="#,##0.00_ ;\-#,##0.00\ "/>
  </numFmts>
  <fonts count="6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9"/>
      <name val="Arial"/>
      <family val="2"/>
    </font>
    <font>
      <sz val="10"/>
      <color indexed="9"/>
      <name val="Arial CE"/>
      <family val="2"/>
      <charset val="238"/>
    </font>
    <font>
      <b/>
      <sz val="10"/>
      <name val="Arial"/>
      <family val="2"/>
    </font>
    <font>
      <i/>
      <sz val="10"/>
      <color indexed="13"/>
      <name val="Arial"/>
      <family val="2"/>
    </font>
    <font>
      <i/>
      <sz val="10"/>
      <color indexed="13"/>
      <name val="Arial CE"/>
      <family val="2"/>
      <charset val="238"/>
    </font>
    <font>
      <i/>
      <sz val="10"/>
      <name val="Arial"/>
      <family val="2"/>
    </font>
    <font>
      <sz val="10"/>
      <color indexed="13"/>
      <name val="Arial"/>
      <family val="2"/>
    </font>
    <font>
      <sz val="10"/>
      <color indexed="13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i/>
      <sz val="9"/>
      <name val="Arial CE"/>
      <family val="2"/>
      <charset val="238"/>
    </font>
    <font>
      <b/>
      <sz val="9"/>
      <name val="Arial"/>
      <family val="2"/>
    </font>
    <font>
      <b/>
      <sz val="9"/>
      <name val="Arial CE"/>
      <family val="2"/>
      <charset val="238"/>
    </font>
    <font>
      <sz val="8"/>
      <name val="Arial"/>
      <family val="2"/>
    </font>
    <font>
      <sz val="8"/>
      <name val="Arial CE"/>
      <family val="2"/>
      <charset val="238"/>
    </font>
    <font>
      <b/>
      <i/>
      <sz val="10"/>
      <name val="Times New Roman"/>
      <family val="1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2"/>
      <name val="Arial CE"/>
      <family val="2"/>
      <charset val="238"/>
    </font>
    <font>
      <sz val="11"/>
      <name val="Arial"/>
      <family val="2"/>
      <charset val="238"/>
    </font>
    <font>
      <sz val="6"/>
      <name val="Arial"/>
      <family val="2"/>
      <charset val="238"/>
    </font>
    <font>
      <b/>
      <i/>
      <u/>
      <sz val="24"/>
      <name val="Times New Roman C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 CE"/>
      <charset val="238"/>
    </font>
    <font>
      <b/>
      <sz val="14"/>
      <name val="Arial CE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Courier"/>
      <family val="1"/>
      <charset val="238"/>
    </font>
    <font>
      <b/>
      <sz val="10"/>
      <name val="Arial"/>
      <family val="2"/>
      <charset val="238"/>
    </font>
    <font>
      <b/>
      <i/>
      <sz val="10"/>
      <name val="Arial CE"/>
      <charset val="238"/>
    </font>
    <font>
      <b/>
      <sz val="10"/>
      <name val="Arial CE"/>
      <charset val="23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</borders>
  <cellStyleXfs count="165">
    <xf numFmtId="0" fontId="0" fillId="0" borderId="0"/>
    <xf numFmtId="0" fontId="18" fillId="0" borderId="0"/>
    <xf numFmtId="0" fontId="19" fillId="0" borderId="0"/>
    <xf numFmtId="0" fontId="18" fillId="0" borderId="0"/>
    <xf numFmtId="0" fontId="20" fillId="33" borderId="0"/>
    <xf numFmtId="0" fontId="21" fillId="33" borderId="0"/>
    <xf numFmtId="0" fontId="19" fillId="33" borderId="0"/>
    <xf numFmtId="0" fontId="21" fillId="33" borderId="0"/>
    <xf numFmtId="0" fontId="21" fillId="33" borderId="0"/>
    <xf numFmtId="0" fontId="22" fillId="34" borderId="0"/>
    <xf numFmtId="0" fontId="23" fillId="34" borderId="0"/>
    <xf numFmtId="0" fontId="24" fillId="33" borderId="0"/>
    <xf numFmtId="0" fontId="23" fillId="34" borderId="0"/>
    <xf numFmtId="0" fontId="23" fillId="34" borderId="0"/>
    <xf numFmtId="0" fontId="25" fillId="35" borderId="0"/>
    <xf numFmtId="0" fontId="26" fillId="35" borderId="0"/>
    <xf numFmtId="0" fontId="27" fillId="33" borderId="0"/>
    <xf numFmtId="0" fontId="26" fillId="35" borderId="0"/>
    <xf numFmtId="0" fontId="26" fillId="35" borderId="0"/>
    <xf numFmtId="0" fontId="28" fillId="36" borderId="0"/>
    <xf numFmtId="0" fontId="29" fillId="36" borderId="0"/>
    <xf numFmtId="0" fontId="30" fillId="33" borderId="0"/>
    <xf numFmtId="0" fontId="29" fillId="36" borderId="0"/>
    <xf numFmtId="0" fontId="29" fillId="36" borderId="0"/>
    <xf numFmtId="0" fontId="31" fillId="0" borderId="0"/>
    <xf numFmtId="0" fontId="32" fillId="0" borderId="0"/>
    <xf numFmtId="0" fontId="31" fillId="33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4" fontId="20" fillId="37" borderId="0"/>
    <xf numFmtId="0" fontId="21" fillId="37" borderId="0"/>
    <xf numFmtId="164" fontId="20" fillId="37" borderId="22"/>
    <xf numFmtId="0" fontId="21" fillId="37" borderId="0"/>
    <xf numFmtId="0" fontId="21" fillId="37" borderId="0"/>
    <xf numFmtId="0" fontId="27" fillId="38" borderId="0"/>
    <xf numFmtId="0" fontId="21" fillId="38" borderId="0"/>
    <xf numFmtId="0" fontId="27" fillId="37" borderId="0"/>
    <xf numFmtId="0" fontId="21" fillId="38" borderId="0"/>
    <xf numFmtId="0" fontId="21" fillId="38" borderId="0"/>
    <xf numFmtId="0" fontId="20" fillId="33" borderId="0"/>
    <xf numFmtId="0" fontId="21" fillId="33" borderId="0"/>
    <xf numFmtId="0" fontId="19" fillId="33" borderId="0"/>
    <xf numFmtId="0" fontId="21" fillId="33" borderId="0"/>
    <xf numFmtId="0" fontId="21" fillId="33" borderId="0"/>
    <xf numFmtId="0" fontId="22" fillId="34" borderId="0"/>
    <xf numFmtId="0" fontId="23" fillId="34" borderId="0"/>
    <xf numFmtId="0" fontId="24" fillId="33" borderId="0"/>
    <xf numFmtId="0" fontId="23" fillId="34" borderId="0"/>
    <xf numFmtId="0" fontId="23" fillId="34" borderId="0"/>
    <xf numFmtId="0" fontId="25" fillId="35" borderId="0"/>
    <xf numFmtId="0" fontId="26" fillId="35" borderId="0"/>
    <xf numFmtId="0" fontId="27" fillId="33" borderId="0"/>
    <xf numFmtId="0" fontId="26" fillId="35" borderId="0"/>
    <xf numFmtId="0" fontId="26" fillId="35" borderId="0"/>
    <xf numFmtId="0" fontId="28" fillId="36" borderId="0"/>
    <xf numFmtId="0" fontId="29" fillId="36" borderId="0"/>
    <xf numFmtId="0" fontId="20" fillId="33" borderId="0"/>
    <xf numFmtId="0" fontId="29" fillId="36" borderId="0"/>
    <xf numFmtId="0" fontId="29" fillId="36" borderId="0"/>
    <xf numFmtId="0" fontId="31" fillId="0" borderId="0"/>
    <xf numFmtId="0" fontId="32" fillId="0" borderId="0"/>
    <xf numFmtId="0" fontId="31" fillId="33" borderId="0"/>
    <xf numFmtId="0" fontId="32" fillId="0" borderId="0"/>
    <xf numFmtId="0" fontId="32" fillId="0" borderId="0"/>
    <xf numFmtId="0" fontId="33" fillId="0" borderId="0"/>
    <xf numFmtId="0" fontId="34" fillId="0" borderId="0"/>
    <xf numFmtId="0" fontId="33" fillId="33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35" fillId="33" borderId="0"/>
    <xf numFmtId="0" fontId="36" fillId="0" borderId="0"/>
    <xf numFmtId="0" fontId="36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3" fontId="37" fillId="0" borderId="0"/>
    <xf numFmtId="3" fontId="36" fillId="0" borderId="0"/>
    <xf numFmtId="3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6" fontId="38" fillId="0" borderId="0">
      <protection locked="0"/>
    </xf>
    <xf numFmtId="0" fontId="6" fillId="2" borderId="0" applyNumberFormat="0" applyBorder="0" applyAlignment="0" applyProtection="0"/>
    <xf numFmtId="167" fontId="19" fillId="0" borderId="0" applyFont="0" applyFill="0" applyBorder="0" applyAlignment="0" applyProtection="0"/>
    <xf numFmtId="168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13" fillId="7" borderId="7" applyNumberFormat="0" applyAlignment="0" applyProtection="0"/>
    <xf numFmtId="44" fontId="1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2" fontId="40" fillId="0" borderId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8" fillId="0" borderId="0"/>
    <xf numFmtId="0" fontId="19" fillId="0" borderId="0"/>
    <xf numFmtId="0" fontId="4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36" fillId="0" borderId="0"/>
    <xf numFmtId="0" fontId="1" fillId="8" borderId="8" applyNumberFormat="0" applyFont="0" applyAlignment="0" applyProtection="0"/>
    <xf numFmtId="0" fontId="12" fillId="0" borderId="6" applyNumberFormat="0" applyFill="0" applyAlignment="0" applyProtection="0"/>
    <xf numFmtId="49" fontId="42" fillId="0" borderId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8" fillId="0" borderId="23">
      <protection locked="0"/>
    </xf>
    <xf numFmtId="0" fontId="43" fillId="0" borderId="0"/>
    <xf numFmtId="0" fontId="9" fillId="5" borderId="4" applyNumberFormat="0" applyAlignment="0" applyProtection="0"/>
    <xf numFmtId="0" fontId="11" fillId="6" borderId="4" applyNumberFormat="0" applyAlignment="0" applyProtection="0"/>
    <xf numFmtId="0" fontId="10" fillId="6" borderId="5" applyNumberFormat="0" applyAlignment="0" applyProtection="0"/>
    <xf numFmtId="0" fontId="1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4" fontId="18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43" fontId="1" fillId="0" borderId="0" applyFont="0" applyFill="0" applyBorder="0" applyAlignment="0" applyProtection="0"/>
    <xf numFmtId="0" fontId="19" fillId="0" borderId="0"/>
    <xf numFmtId="0" fontId="18" fillId="0" borderId="0"/>
    <xf numFmtId="0" fontId="19" fillId="0" borderId="0"/>
    <xf numFmtId="0" fontId="19" fillId="0" borderId="0"/>
  </cellStyleXfs>
  <cellXfs count="286">
    <xf numFmtId="0" fontId="0" fillId="0" borderId="0" xfId="0"/>
    <xf numFmtId="4" fontId="41" fillId="0" borderId="0" xfId="155" applyFont="1"/>
    <xf numFmtId="4" fontId="41" fillId="0" borderId="0" xfId="155" applyFont="1" applyFill="1"/>
    <xf numFmtId="4" fontId="41" fillId="0" borderId="0" xfId="155" applyFont="1" applyAlignment="1">
      <alignment horizontal="right"/>
    </xf>
    <xf numFmtId="0" fontId="41" fillId="0" borderId="0" xfId="121" applyFont="1"/>
    <xf numFmtId="4" fontId="41" fillId="0" borderId="0" xfId="155" applyFont="1" applyAlignment="1"/>
    <xf numFmtId="4" fontId="41" fillId="0" borderId="0" xfId="155" applyFont="1" applyFill="1" applyAlignment="1"/>
    <xf numFmtId="4" fontId="41" fillId="0" borderId="0" xfId="155" applyFont="1" applyAlignment="1">
      <alignment horizontal="left"/>
    </xf>
    <xf numFmtId="4" fontId="41" fillId="0" borderId="0" xfId="155" applyFont="1" applyFill="1" applyAlignment="1">
      <alignment horizontal="left"/>
    </xf>
    <xf numFmtId="0" fontId="41" fillId="0" borderId="0" xfId="1" applyFont="1"/>
    <xf numFmtId="4" fontId="45" fillId="0" borderId="0" xfId="155" applyFont="1" applyBorder="1" applyAlignment="1">
      <alignment horizontal="left"/>
    </xf>
    <xf numFmtId="4" fontId="45" fillId="0" borderId="0" xfId="155" applyFont="1" applyBorder="1"/>
    <xf numFmtId="4" fontId="41" fillId="0" borderId="0" xfId="155" applyFont="1" applyFill="1" applyAlignment="1">
      <alignment horizontal="center"/>
    </xf>
    <xf numFmtId="4" fontId="41" fillId="0" borderId="0" xfId="155" applyFont="1" applyAlignment="1">
      <alignment horizontal="center"/>
    </xf>
    <xf numFmtId="4" fontId="41" fillId="0" borderId="0" xfId="155" applyFont="1" applyBorder="1" applyAlignment="1">
      <alignment horizontal="right"/>
    </xf>
    <xf numFmtId="0" fontId="41" fillId="0" borderId="17" xfId="155" quotePrefix="1" applyNumberFormat="1" applyFont="1" applyBorder="1" applyAlignment="1">
      <alignment horizontal="center" wrapText="1"/>
    </xf>
    <xf numFmtId="4" fontId="41" fillId="0" borderId="13" xfId="155" applyFont="1" applyBorder="1" applyAlignment="1">
      <alignment horizontal="center"/>
    </xf>
    <xf numFmtId="3" fontId="41" fillId="0" borderId="13" xfId="155" applyNumberFormat="1" applyFont="1" applyBorder="1" applyAlignment="1">
      <alignment horizontal="center"/>
    </xf>
    <xf numFmtId="3" fontId="41" fillId="0" borderId="13" xfId="155" applyNumberFormat="1" applyFont="1" applyFill="1" applyBorder="1" applyAlignment="1">
      <alignment horizontal="center"/>
    </xf>
    <xf numFmtId="0" fontId="41" fillId="0" borderId="13" xfId="157" applyFont="1" applyBorder="1" applyAlignment="1">
      <alignment horizontal="center"/>
    </xf>
    <xf numFmtId="0" fontId="41" fillId="0" borderId="13" xfId="121" applyFont="1" applyBorder="1" applyAlignment="1">
      <alignment horizontal="center"/>
    </xf>
    <xf numFmtId="4" fontId="41" fillId="0" borderId="14" xfId="155" applyFont="1" applyBorder="1" applyAlignment="1">
      <alignment horizontal="left"/>
    </xf>
    <xf numFmtId="3" fontId="41" fillId="0" borderId="14" xfId="158" applyNumberFormat="1" applyFont="1" applyBorder="1"/>
    <xf numFmtId="3" fontId="41" fillId="0" borderId="0" xfId="159" applyNumberFormat="1" applyFont="1"/>
    <xf numFmtId="3" fontId="41" fillId="0" borderId="0" xfId="121" applyNumberFormat="1" applyFont="1"/>
    <xf numFmtId="3" fontId="41" fillId="0" borderId="21" xfId="1" applyNumberFormat="1" applyFont="1" applyBorder="1"/>
    <xf numFmtId="3" fontId="41" fillId="0" borderId="21" xfId="3" applyNumberFormat="1" applyFont="1" applyBorder="1"/>
    <xf numFmtId="4" fontId="41" fillId="0" borderId="21" xfId="3" applyNumberFormat="1" applyFont="1" applyBorder="1"/>
    <xf numFmtId="4" fontId="41" fillId="0" borderId="20" xfId="3" applyNumberFormat="1" applyFont="1" applyBorder="1"/>
    <xf numFmtId="3" fontId="41" fillId="0" borderId="14" xfId="155" applyNumberFormat="1" applyFont="1" applyBorder="1" applyAlignment="1">
      <alignment horizontal="right"/>
    </xf>
    <xf numFmtId="4" fontId="41" fillId="0" borderId="14" xfId="3" applyNumberFormat="1" applyFont="1" applyBorder="1"/>
    <xf numFmtId="4" fontId="41" fillId="0" borderId="13" xfId="155" applyFont="1" applyBorder="1" applyAlignment="1">
      <alignment horizontal="left"/>
    </xf>
    <xf numFmtId="3" fontId="41" fillId="0" borderId="13" xfId="158" applyNumberFormat="1" applyFont="1" applyBorder="1"/>
    <xf numFmtId="3" fontId="41" fillId="0" borderId="13" xfId="1" applyNumberFormat="1" applyFont="1" applyBorder="1"/>
    <xf numFmtId="3" fontId="41" fillId="0" borderId="13" xfId="3" applyNumberFormat="1" applyFont="1" applyBorder="1"/>
    <xf numFmtId="4" fontId="41" fillId="0" borderId="13" xfId="3" applyNumberFormat="1" applyFont="1" applyBorder="1"/>
    <xf numFmtId="4" fontId="41" fillId="0" borderId="17" xfId="155" applyFont="1" applyBorder="1" applyAlignment="1">
      <alignment horizontal="left" wrapText="1"/>
    </xf>
    <xf numFmtId="3" fontId="41" fillId="0" borderId="17" xfId="158" applyNumberFormat="1" applyFont="1" applyBorder="1"/>
    <xf numFmtId="4" fontId="41" fillId="0" borderId="17" xfId="155" applyFont="1" applyBorder="1"/>
    <xf numFmtId="3" fontId="41" fillId="0" borderId="17" xfId="155" applyNumberFormat="1" applyFont="1" applyBorder="1"/>
    <xf numFmtId="0" fontId="41" fillId="0" borderId="0" xfId="157" applyFont="1"/>
    <xf numFmtId="0" fontId="41" fillId="0" borderId="0" xfId="157" applyFont="1" applyFill="1"/>
    <xf numFmtId="4" fontId="45" fillId="0" borderId="13" xfId="3" applyNumberFormat="1" applyFont="1" applyBorder="1" applyAlignment="1">
      <alignment horizontal="center"/>
    </xf>
    <xf numFmtId="3" fontId="41" fillId="0" borderId="13" xfId="121" applyNumberFormat="1" applyFont="1" applyBorder="1"/>
    <xf numFmtId="4" fontId="41" fillId="0" borderId="10" xfId="3" applyNumberFormat="1" applyFont="1" applyBorder="1"/>
    <xf numFmtId="0" fontId="41" fillId="0" borderId="0" xfId="156" applyFont="1"/>
    <xf numFmtId="1" fontId="41" fillId="0" borderId="17" xfId="155" quotePrefix="1" applyNumberFormat="1" applyFont="1" applyBorder="1" applyAlignment="1">
      <alignment horizontal="center" wrapText="1"/>
    </xf>
    <xf numFmtId="0" fontId="41" fillId="0" borderId="13" xfId="156" applyFont="1" applyBorder="1" applyAlignment="1">
      <alignment horizontal="center"/>
    </xf>
    <xf numFmtId="3" fontId="41" fillId="0" borderId="0" xfId="156" applyNumberFormat="1" applyFont="1"/>
    <xf numFmtId="4" fontId="41" fillId="0" borderId="17" xfId="155" applyFont="1" applyBorder="1" applyAlignment="1">
      <alignment wrapText="1"/>
    </xf>
    <xf numFmtId="0" fontId="45" fillId="0" borderId="0" xfId="1" applyFont="1"/>
    <xf numFmtId="0" fontId="41" fillId="0" borderId="0" xfId="1" applyFont="1" applyAlignment="1">
      <alignment horizontal="right"/>
    </xf>
    <xf numFmtId="0" fontId="41" fillId="0" borderId="0" xfId="1" applyFont="1" applyBorder="1" applyAlignment="1">
      <alignment horizontal="right"/>
    </xf>
    <xf numFmtId="0" fontId="45" fillId="0" borderId="0" xfId="1" applyFont="1" applyBorder="1"/>
    <xf numFmtId="0" fontId="41" fillId="0" borderId="0" xfId="1" applyFont="1" applyBorder="1"/>
    <xf numFmtId="0" fontId="41" fillId="0" borderId="0" xfId="1" applyFont="1" applyBorder="1" applyAlignment="1">
      <alignment wrapText="1"/>
    </xf>
    <xf numFmtId="0" fontId="41" fillId="0" borderId="0" xfId="2" applyFont="1" applyBorder="1" applyAlignment="1">
      <alignment horizontal="center" wrapText="1"/>
    </xf>
    <xf numFmtId="0" fontId="41" fillId="0" borderId="13" xfId="1" applyFont="1" applyBorder="1" applyAlignment="1">
      <alignment horizontal="center" wrapText="1"/>
    </xf>
    <xf numFmtId="0" fontId="41" fillId="0" borderId="18" xfId="1" applyFont="1" applyBorder="1" applyAlignment="1">
      <alignment horizontal="center"/>
    </xf>
    <xf numFmtId="0" fontId="41" fillId="0" borderId="13" xfId="1" applyFont="1" applyBorder="1" applyAlignment="1">
      <alignment horizontal="center"/>
    </xf>
    <xf numFmtId="0" fontId="41" fillId="0" borderId="0" xfId="1" applyFont="1" applyBorder="1" applyAlignment="1">
      <alignment horizontal="center"/>
    </xf>
    <xf numFmtId="0" fontId="41" fillId="0" borderId="14" xfId="1" applyFont="1" applyBorder="1"/>
    <xf numFmtId="4" fontId="41" fillId="0" borderId="15" xfId="3" applyNumberFormat="1" applyFont="1" applyBorder="1"/>
    <xf numFmtId="4" fontId="41" fillId="0" borderId="20" xfId="3" applyNumberFormat="1" applyFont="1" applyBorder="1" applyAlignment="1">
      <alignment horizontal="center"/>
    </xf>
    <xf numFmtId="4" fontId="41" fillId="0" borderId="0" xfId="3" applyNumberFormat="1" applyFont="1" applyBorder="1"/>
    <xf numFmtId="4" fontId="41" fillId="0" borderId="14" xfId="3" applyNumberFormat="1" applyFont="1" applyBorder="1" applyAlignment="1">
      <alignment horizontal="center"/>
    </xf>
    <xf numFmtId="4" fontId="41" fillId="0" borderId="21" xfId="3" applyNumberFormat="1" applyFont="1" applyBorder="1" applyAlignment="1">
      <alignment horizontal="center"/>
    </xf>
    <xf numFmtId="0" fontId="41" fillId="0" borderId="13" xfId="1" applyFont="1" applyBorder="1"/>
    <xf numFmtId="3" fontId="41" fillId="0" borderId="10" xfId="1" applyNumberFormat="1" applyFont="1" applyBorder="1"/>
    <xf numFmtId="3" fontId="41" fillId="0" borderId="0" xfId="1" applyNumberFormat="1" applyFont="1"/>
    <xf numFmtId="0" fontId="18" fillId="0" borderId="0" xfId="122"/>
    <xf numFmtId="0" fontId="46" fillId="0" borderId="0" xfId="122" applyFont="1" applyAlignment="1">
      <alignment horizontal="right"/>
    </xf>
    <xf numFmtId="0" fontId="47" fillId="0" borderId="0" xfId="122" applyFont="1" applyAlignment="1">
      <alignment horizontal="centerContinuous"/>
    </xf>
    <xf numFmtId="0" fontId="48" fillId="0" borderId="0" xfId="122" applyFont="1" applyAlignment="1">
      <alignment horizontal="centerContinuous"/>
    </xf>
    <xf numFmtId="0" fontId="18" fillId="0" borderId="0" xfId="122" applyAlignment="1">
      <alignment horizontal="centerContinuous"/>
    </xf>
    <xf numFmtId="0" fontId="49" fillId="0" borderId="0" xfId="122" applyFont="1" applyAlignment="1">
      <alignment horizontal="centerContinuous"/>
    </xf>
    <xf numFmtId="0" fontId="50" fillId="0" borderId="0" xfId="122" applyFont="1"/>
    <xf numFmtId="0" fontId="50" fillId="0" borderId="0" xfId="122" applyFont="1" applyAlignment="1">
      <alignment horizontal="right"/>
    </xf>
    <xf numFmtId="0" fontId="51" fillId="0" borderId="0" xfId="122" applyFont="1" applyAlignment="1">
      <alignment horizontal="right"/>
    </xf>
    <xf numFmtId="0" fontId="52" fillId="0" borderId="24" xfId="122" applyFont="1" applyBorder="1" applyAlignment="1">
      <alignment horizontal="center"/>
    </xf>
    <xf numFmtId="0" fontId="53" fillId="0" borderId="25" xfId="122" applyFont="1" applyBorder="1" applyAlignment="1">
      <alignment horizontal="centerContinuous"/>
    </xf>
    <xf numFmtId="0" fontId="53" fillId="0" borderId="26" xfId="122" applyFont="1" applyBorder="1" applyAlignment="1">
      <alignment horizontal="centerContinuous"/>
    </xf>
    <xf numFmtId="0" fontId="53" fillId="0" borderId="27" xfId="122" applyFont="1" applyBorder="1" applyAlignment="1">
      <alignment horizontal="centerContinuous"/>
    </xf>
    <xf numFmtId="0" fontId="53" fillId="0" borderId="28" xfId="122" applyFont="1" applyBorder="1" applyAlignment="1">
      <alignment horizontal="center"/>
    </xf>
    <xf numFmtId="0" fontId="52" fillId="0" borderId="29" xfId="122" applyFont="1" applyBorder="1" applyAlignment="1">
      <alignment horizontal="center"/>
    </xf>
    <xf numFmtId="0" fontId="53" fillId="0" borderId="30" xfId="122" applyFont="1" applyBorder="1" applyAlignment="1">
      <alignment horizontal="center"/>
    </xf>
    <xf numFmtId="0" fontId="53" fillId="0" borderId="31" xfId="122" applyFont="1" applyBorder="1"/>
    <xf numFmtId="0" fontId="53" fillId="0" borderId="20" xfId="122" applyFont="1" applyBorder="1" applyAlignment="1">
      <alignment horizontal="center"/>
    </xf>
    <xf numFmtId="0" fontId="53" fillId="0" borderId="32" xfId="122" applyFont="1" applyBorder="1" applyAlignment="1"/>
    <xf numFmtId="0" fontId="53" fillId="0" borderId="32" xfId="122" applyFont="1" applyBorder="1"/>
    <xf numFmtId="0" fontId="53" fillId="0" borderId="32" xfId="122" applyFont="1" applyBorder="1" applyAlignment="1">
      <alignment horizontal="center"/>
    </xf>
    <xf numFmtId="0" fontId="18" fillId="0" borderId="33" xfId="122" applyBorder="1" applyAlignment="1">
      <alignment horizontal="center"/>
    </xf>
    <xf numFmtId="0" fontId="53" fillId="0" borderId="30" xfId="122" applyFont="1" applyBorder="1"/>
    <xf numFmtId="0" fontId="53" fillId="0" borderId="32" xfId="122" applyFont="1" applyBorder="1" applyAlignment="1">
      <alignment horizontal="left"/>
    </xf>
    <xf numFmtId="0" fontId="53" fillId="0" borderId="33" xfId="122" applyFont="1" applyBorder="1"/>
    <xf numFmtId="0" fontId="52" fillId="0" borderId="32" xfId="122" applyFont="1" applyBorder="1" applyAlignment="1">
      <alignment horizontal="center"/>
    </xf>
    <xf numFmtId="0" fontId="51" fillId="0" borderId="32" xfId="122" applyFont="1" applyBorder="1" applyAlignment="1">
      <alignment horizontal="center"/>
    </xf>
    <xf numFmtId="0" fontId="53" fillId="0" borderId="34" xfId="122" applyFont="1" applyBorder="1"/>
    <xf numFmtId="0" fontId="53" fillId="0" borderId="35" xfId="122" applyFont="1" applyBorder="1"/>
    <xf numFmtId="0" fontId="53" fillId="0" borderId="36" xfId="122" applyFont="1" applyBorder="1" applyAlignment="1">
      <alignment horizontal="left"/>
    </xf>
    <xf numFmtId="0" fontId="53" fillId="0" borderId="36" xfId="122" applyFont="1" applyBorder="1"/>
    <xf numFmtId="0" fontId="54" fillId="0" borderId="36" xfId="122" applyFont="1" applyBorder="1" applyAlignment="1">
      <alignment horizontal="center"/>
    </xf>
    <xf numFmtId="0" fontId="21" fillId="0" borderId="36" xfId="122" applyFont="1" applyBorder="1" applyAlignment="1">
      <alignment horizontal="center"/>
    </xf>
    <xf numFmtId="0" fontId="18" fillId="0" borderId="37" xfId="122" applyBorder="1" applyAlignment="1">
      <alignment horizontal="center"/>
    </xf>
    <xf numFmtId="0" fontId="54" fillId="0" borderId="38" xfId="122" applyFont="1" applyBorder="1" applyAlignment="1">
      <alignment horizontal="center"/>
    </xf>
    <xf numFmtId="0" fontId="54" fillId="0" borderId="39" xfId="122" applyFont="1" applyBorder="1" applyAlignment="1">
      <alignment horizontal="center"/>
    </xf>
    <xf numFmtId="0" fontId="54" fillId="0" borderId="40" xfId="122" applyFont="1" applyBorder="1" applyAlignment="1">
      <alignment horizontal="center"/>
    </xf>
    <xf numFmtId="0" fontId="55" fillId="0" borderId="33" xfId="162" applyFont="1" applyBorder="1" applyAlignment="1">
      <alignment horizontal="center"/>
    </xf>
    <xf numFmtId="49" fontId="47" fillId="0" borderId="30" xfId="162" applyNumberFormat="1" applyFont="1" applyBorder="1" applyAlignment="1">
      <alignment horizontal="center"/>
    </xf>
    <xf numFmtId="49" fontId="47" fillId="0" borderId="31" xfId="162" applyNumberFormat="1" applyFont="1" applyBorder="1" applyAlignment="1">
      <alignment horizontal="center"/>
    </xf>
    <xf numFmtId="49" fontId="47" fillId="0" borderId="31" xfId="162" applyNumberFormat="1" applyFont="1" applyBorder="1" applyAlignment="1">
      <alignment horizontal="center" vertical="top"/>
    </xf>
    <xf numFmtId="0" fontId="49" fillId="0" borderId="32" xfId="162" applyFont="1" applyBorder="1" applyAlignment="1">
      <alignment horizontal="center"/>
    </xf>
    <xf numFmtId="0" fontId="47" fillId="0" borderId="32" xfId="162" applyFont="1" applyBorder="1" applyAlignment="1">
      <alignment horizontal="left"/>
    </xf>
    <xf numFmtId="41" fontId="47" fillId="0" borderId="32" xfId="162" applyNumberFormat="1" applyFont="1" applyBorder="1" applyAlignment="1"/>
    <xf numFmtId="43" fontId="47" fillId="0" borderId="32" xfId="122" applyNumberFormat="1" applyFont="1" applyBorder="1" applyAlignment="1"/>
    <xf numFmtId="0" fontId="56" fillId="0" borderId="33" xfId="162" applyFont="1" applyBorder="1" applyAlignment="1">
      <alignment horizontal="center"/>
    </xf>
    <xf numFmtId="0" fontId="46" fillId="0" borderId="30" xfId="162" applyFont="1" applyBorder="1"/>
    <xf numFmtId="49" fontId="56" fillId="0" borderId="31" xfId="162" applyNumberFormat="1" applyFont="1" applyBorder="1" applyAlignment="1">
      <alignment horizontal="center"/>
    </xf>
    <xf numFmtId="49" fontId="56" fillId="0" borderId="32" xfId="162" applyNumberFormat="1" applyFont="1" applyBorder="1" applyAlignment="1">
      <alignment horizontal="left"/>
    </xf>
    <xf numFmtId="0" fontId="56" fillId="0" borderId="32" xfId="162" applyFont="1" applyBorder="1" applyAlignment="1"/>
    <xf numFmtId="41" fontId="56" fillId="0" borderId="32" xfId="122" applyNumberFormat="1" applyFont="1" applyBorder="1" applyAlignment="1"/>
    <xf numFmtId="43" fontId="56" fillId="0" borderId="32" xfId="122" applyNumberFormat="1" applyFont="1" applyBorder="1" applyAlignment="1"/>
    <xf numFmtId="0" fontId="57" fillId="0" borderId="33" xfId="162" applyFont="1" applyBorder="1" applyAlignment="1">
      <alignment horizontal="center"/>
    </xf>
    <xf numFmtId="49" fontId="57" fillId="0" borderId="31" xfId="162" applyNumberFormat="1" applyFont="1" applyBorder="1" applyAlignment="1">
      <alignment horizontal="center"/>
    </xf>
    <xf numFmtId="49" fontId="57" fillId="0" borderId="32" xfId="162" applyNumberFormat="1" applyFont="1" applyBorder="1" applyAlignment="1">
      <alignment horizontal="left"/>
    </xf>
    <xf numFmtId="0" fontId="57" fillId="0" borderId="32" xfId="162" applyFont="1" applyBorder="1" applyAlignment="1"/>
    <xf numFmtId="41" fontId="57" fillId="0" borderId="32" xfId="122" applyNumberFormat="1" applyFont="1" applyBorder="1" applyAlignment="1"/>
    <xf numFmtId="43" fontId="57" fillId="0" borderId="32" xfId="122" applyNumberFormat="1" applyFont="1" applyBorder="1" applyAlignment="1"/>
    <xf numFmtId="0" fontId="51" fillId="0" borderId="33" xfId="162" applyFont="1" applyBorder="1" applyAlignment="1">
      <alignment horizontal="center"/>
    </xf>
    <xf numFmtId="0" fontId="54" fillId="0" borderId="30" xfId="122" applyFont="1" applyBorder="1"/>
    <xf numFmtId="0" fontId="54" fillId="0" borderId="31" xfId="122" applyFont="1" applyBorder="1"/>
    <xf numFmtId="0" fontId="54" fillId="0" borderId="31" xfId="122" applyFont="1" applyBorder="1" applyAlignment="1">
      <alignment horizontal="center"/>
    </xf>
    <xf numFmtId="49" fontId="54" fillId="0" borderId="32" xfId="122" applyNumberFormat="1" applyFont="1" applyBorder="1" applyAlignment="1">
      <alignment horizontal="center"/>
    </xf>
    <xf numFmtId="49" fontId="54" fillId="0" borderId="32" xfId="122" applyNumberFormat="1" applyFont="1" applyBorder="1" applyAlignment="1"/>
    <xf numFmtId="41" fontId="54" fillId="0" borderId="32" xfId="122" applyNumberFormat="1" applyFont="1" applyBorder="1" applyAlignment="1"/>
    <xf numFmtId="43" fontId="51" fillId="0" borderId="32" xfId="122" applyNumberFormat="1" applyFont="1" applyBorder="1" applyAlignment="1"/>
    <xf numFmtId="0" fontId="54" fillId="0" borderId="30" xfId="162" applyFont="1" applyBorder="1"/>
    <xf numFmtId="49" fontId="40" fillId="0" borderId="31" xfId="162" applyNumberFormat="1" applyFont="1" applyBorder="1" applyAlignment="1">
      <alignment horizontal="center"/>
    </xf>
    <xf numFmtId="49" fontId="40" fillId="0" borderId="32" xfId="162" applyNumberFormat="1" applyFont="1" applyBorder="1" applyAlignment="1">
      <alignment horizontal="left"/>
    </xf>
    <xf numFmtId="0" fontId="40" fillId="0" borderId="32" xfId="162" applyFont="1" applyBorder="1" applyAlignment="1"/>
    <xf numFmtId="41" fontId="40" fillId="0" borderId="32" xfId="122" applyNumberFormat="1" applyFont="1" applyBorder="1" applyAlignment="1"/>
    <xf numFmtId="41" fontId="40" fillId="0" borderId="32" xfId="122" applyNumberFormat="1" applyFont="1" applyFill="1" applyBorder="1" applyAlignment="1"/>
    <xf numFmtId="49" fontId="57" fillId="0" borderId="31" xfId="122" applyNumberFormat="1" applyFont="1" applyBorder="1" applyAlignment="1">
      <alignment horizontal="center"/>
    </xf>
    <xf numFmtId="49" fontId="57" fillId="0" borderId="32" xfId="122" applyNumberFormat="1" applyFont="1" applyBorder="1" applyAlignment="1">
      <alignment horizontal="left"/>
    </xf>
    <xf numFmtId="49" fontId="57" fillId="0" borderId="32" xfId="122" applyNumberFormat="1" applyFont="1" applyBorder="1" applyAlignment="1">
      <alignment wrapText="1"/>
    </xf>
    <xf numFmtId="0" fontId="54" fillId="0" borderId="32" xfId="122" applyFont="1" applyBorder="1" applyAlignment="1"/>
    <xf numFmtId="0" fontId="54" fillId="0" borderId="32" xfId="122" applyFont="1" applyBorder="1" applyAlignment="1">
      <alignment horizontal="left"/>
    </xf>
    <xf numFmtId="49" fontId="57" fillId="0" borderId="32" xfId="122" applyNumberFormat="1" applyFont="1" applyBorder="1" applyAlignment="1">
      <alignment horizontal="center"/>
    </xf>
    <xf numFmtId="0" fontId="57" fillId="0" borderId="32" xfId="122" applyFont="1" applyBorder="1" applyAlignment="1">
      <alignment horizontal="justify"/>
    </xf>
    <xf numFmtId="49" fontId="40" fillId="0" borderId="31" xfId="162" applyNumberFormat="1" applyFont="1" applyFill="1" applyBorder="1" applyAlignment="1" applyProtection="1">
      <alignment horizontal="center"/>
      <protection locked="0"/>
    </xf>
    <xf numFmtId="49" fontId="40" fillId="0" borderId="32" xfId="162" applyNumberFormat="1" applyFont="1" applyBorder="1" applyAlignment="1">
      <alignment horizontal="center"/>
    </xf>
    <xf numFmtId="41" fontId="40" fillId="0" borderId="32" xfId="162" applyNumberFormat="1" applyFont="1" applyBorder="1" applyAlignment="1"/>
    <xf numFmtId="0" fontId="51" fillId="0" borderId="30" xfId="162" applyFont="1" applyBorder="1"/>
    <xf numFmtId="49" fontId="51" fillId="0" borderId="31" xfId="162" applyNumberFormat="1" applyFont="1" applyFill="1" applyBorder="1" applyAlignment="1" applyProtection="1">
      <alignment horizontal="center"/>
      <protection locked="0"/>
    </xf>
    <xf numFmtId="49" fontId="57" fillId="0" borderId="32" xfId="162" applyNumberFormat="1" applyFont="1" applyBorder="1" applyAlignment="1">
      <alignment horizontal="center"/>
    </xf>
    <xf numFmtId="41" fontId="57" fillId="0" borderId="32" xfId="162" applyNumberFormat="1" applyFont="1" applyBorder="1" applyAlignment="1"/>
    <xf numFmtId="49" fontId="51" fillId="0" borderId="0" xfId="162" applyNumberFormat="1" applyFont="1" applyFill="1" applyBorder="1" applyAlignment="1" applyProtection="1">
      <alignment horizontal="center"/>
      <protection locked="0"/>
    </xf>
    <xf numFmtId="1" fontId="18" fillId="0" borderId="14" xfId="122" applyNumberFormat="1" applyFont="1" applyFill="1" applyBorder="1" applyAlignment="1">
      <alignment horizontal="left" vertical="top" wrapText="1"/>
    </xf>
    <xf numFmtId="1" fontId="51" fillId="0" borderId="14" xfId="122" applyNumberFormat="1" applyFont="1" applyFill="1" applyBorder="1" applyAlignment="1">
      <alignment horizontal="center"/>
    </xf>
    <xf numFmtId="0" fontId="51" fillId="0" borderId="33" xfId="122" applyFont="1" applyBorder="1" applyAlignment="1"/>
    <xf numFmtId="41" fontId="51" fillId="0" borderId="32" xfId="162" applyNumberFormat="1" applyFont="1" applyBorder="1" applyAlignment="1"/>
    <xf numFmtId="49" fontId="58" fillId="0" borderId="0" xfId="162" applyNumberFormat="1" applyFont="1" applyBorder="1" applyAlignment="1">
      <alignment horizontal="center"/>
    </xf>
    <xf numFmtId="1" fontId="51" fillId="0" borderId="41" xfId="122" applyNumberFormat="1" applyFont="1" applyFill="1" applyBorder="1" applyAlignment="1">
      <alignment horizontal="center"/>
    </xf>
    <xf numFmtId="49" fontId="51" fillId="0" borderId="33" xfId="122" applyNumberFormat="1" applyFont="1" applyBorder="1" applyAlignment="1"/>
    <xf numFmtId="0" fontId="51" fillId="0" borderId="33" xfId="122" applyNumberFormat="1" applyFont="1" applyFill="1" applyBorder="1" applyAlignment="1">
      <alignment horizontal="left"/>
    </xf>
    <xf numFmtId="49" fontId="51" fillId="0" borderId="31" xfId="162" applyNumberFormat="1" applyFont="1" applyBorder="1" applyAlignment="1">
      <alignment horizontal="center"/>
    </xf>
    <xf numFmtId="49" fontId="51" fillId="0" borderId="32" xfId="162" applyNumberFormat="1" applyFont="1" applyBorder="1" applyAlignment="1">
      <alignment horizontal="center"/>
    </xf>
    <xf numFmtId="0" fontId="51" fillId="0" borderId="32" xfId="162" applyFont="1" applyBorder="1" applyAlignment="1"/>
    <xf numFmtId="41" fontId="51" fillId="0" borderId="32" xfId="122" applyNumberFormat="1" applyFont="1" applyBorder="1" applyAlignment="1"/>
    <xf numFmtId="49" fontId="51" fillId="0" borderId="32" xfId="122" applyNumberFormat="1" applyFont="1" applyBorder="1" applyAlignment="1"/>
    <xf numFmtId="49" fontId="51" fillId="0" borderId="0" xfId="162" applyNumberFormat="1" applyFont="1" applyBorder="1" applyAlignment="1">
      <alignment horizontal="center"/>
    </xf>
    <xf numFmtId="49" fontId="51" fillId="0" borderId="41" xfId="162" applyNumberFormat="1" applyFont="1" applyBorder="1" applyAlignment="1">
      <alignment horizontal="center"/>
    </xf>
    <xf numFmtId="0" fontId="51" fillId="0" borderId="32" xfId="122" applyFont="1" applyBorder="1" applyAlignment="1"/>
    <xf numFmtId="49" fontId="57" fillId="0" borderId="41" xfId="162" applyNumberFormat="1" applyFont="1" applyBorder="1" applyAlignment="1">
      <alignment horizontal="center"/>
    </xf>
    <xf numFmtId="43" fontId="54" fillId="0" borderId="32" xfId="122" applyNumberFormat="1" applyFont="1" applyBorder="1" applyAlignment="1"/>
    <xf numFmtId="49" fontId="57" fillId="0" borderId="0" xfId="162" applyNumberFormat="1" applyFont="1" applyBorder="1" applyAlignment="1">
      <alignment horizontal="center"/>
    </xf>
    <xf numFmtId="0" fontId="51" fillId="0" borderId="32" xfId="122" applyFont="1" applyFill="1" applyBorder="1" applyAlignment="1"/>
    <xf numFmtId="0" fontId="51" fillId="39" borderId="33" xfId="162" applyFont="1" applyFill="1" applyBorder="1" applyAlignment="1">
      <alignment horizontal="center"/>
    </xf>
    <xf numFmtId="0" fontId="51" fillId="39" borderId="30" xfId="162" applyFont="1" applyFill="1" applyBorder="1"/>
    <xf numFmtId="49" fontId="51" fillId="39" borderId="31" xfId="162" applyNumberFormat="1" applyFont="1" applyFill="1" applyBorder="1" applyAlignment="1" applyProtection="1">
      <alignment horizontal="center"/>
      <protection locked="0"/>
    </xf>
    <xf numFmtId="49" fontId="57" fillId="39" borderId="0" xfId="162" applyNumberFormat="1" applyFont="1" applyFill="1" applyBorder="1" applyAlignment="1">
      <alignment horizontal="center"/>
    </xf>
    <xf numFmtId="1" fontId="51" fillId="39" borderId="41" xfId="122" applyNumberFormat="1" applyFont="1" applyFill="1" applyBorder="1" applyAlignment="1">
      <alignment horizontal="center"/>
    </xf>
    <xf numFmtId="0" fontId="51" fillId="39" borderId="32" xfId="122" applyFont="1" applyFill="1" applyBorder="1" applyAlignment="1"/>
    <xf numFmtId="41" fontId="51" fillId="39" borderId="32" xfId="162" applyNumberFormat="1" applyFont="1" applyFill="1" applyBorder="1" applyAlignment="1"/>
    <xf numFmtId="43" fontId="54" fillId="39" borderId="32" xfId="122" applyNumberFormat="1" applyFont="1" applyFill="1" applyBorder="1" applyAlignment="1"/>
    <xf numFmtId="0" fontId="18" fillId="39" borderId="0" xfId="122" applyFill="1"/>
    <xf numFmtId="0" fontId="51" fillId="0" borderId="33" xfId="162" applyFont="1" applyFill="1" applyBorder="1" applyAlignment="1">
      <alignment horizontal="center"/>
    </xf>
    <xf numFmtId="0" fontId="51" fillId="0" borderId="30" xfId="162" applyFont="1" applyFill="1" applyBorder="1"/>
    <xf numFmtId="49" fontId="51" fillId="0" borderId="31" xfId="162" applyNumberFormat="1" applyFont="1" applyFill="1" applyBorder="1" applyAlignment="1">
      <alignment horizontal="center"/>
    </xf>
    <xf numFmtId="49" fontId="51" fillId="0" borderId="32" xfId="162" applyNumberFormat="1" applyFont="1" applyFill="1" applyBorder="1" applyAlignment="1">
      <alignment horizontal="center"/>
    </xf>
    <xf numFmtId="0" fontId="51" fillId="0" borderId="32" xfId="162" applyFont="1" applyFill="1" applyBorder="1" applyAlignment="1"/>
    <xf numFmtId="0" fontId="18" fillId="0" borderId="0" xfId="122" applyFill="1"/>
    <xf numFmtId="41" fontId="51" fillId="0" borderId="32" xfId="162" applyNumberFormat="1" applyFont="1" applyFill="1" applyBorder="1" applyAlignment="1"/>
    <xf numFmtId="49" fontId="51" fillId="39" borderId="31" xfId="162" applyNumberFormat="1" applyFont="1" applyFill="1" applyBorder="1" applyAlignment="1">
      <alignment horizontal="center"/>
    </xf>
    <xf numFmtId="49" fontId="51" fillId="39" borderId="32" xfId="162" applyNumberFormat="1" applyFont="1" applyFill="1" applyBorder="1" applyAlignment="1">
      <alignment horizontal="center"/>
    </xf>
    <xf numFmtId="0" fontId="51" fillId="39" borderId="32" xfId="162" applyFont="1" applyFill="1" applyBorder="1" applyAlignment="1"/>
    <xf numFmtId="41" fontId="56" fillId="0" borderId="32" xfId="162" applyNumberFormat="1" applyFont="1" applyBorder="1" applyAlignment="1"/>
    <xf numFmtId="0" fontId="18" fillId="0" borderId="42" xfId="122" applyBorder="1"/>
    <xf numFmtId="0" fontId="18" fillId="0" borderId="34" xfId="122" applyBorder="1" applyAlignment="1">
      <alignment wrapText="1"/>
    </xf>
    <xf numFmtId="0" fontId="18" fillId="0" borderId="35" xfId="122" applyBorder="1" applyAlignment="1">
      <alignment wrapText="1"/>
    </xf>
    <xf numFmtId="0" fontId="59" fillId="0" borderId="36" xfId="122" applyFont="1" applyBorder="1" applyAlignment="1">
      <alignment horizontal="left" wrapText="1"/>
    </xf>
    <xf numFmtId="0" fontId="59" fillId="0" borderId="36" xfId="122" applyFont="1" applyBorder="1" applyAlignment="1">
      <alignment wrapText="1"/>
    </xf>
    <xf numFmtId="41" fontId="18" fillId="0" borderId="36" xfId="122" applyNumberFormat="1" applyBorder="1" applyAlignment="1"/>
    <xf numFmtId="43" fontId="57" fillId="0" borderId="42" xfId="122" applyNumberFormat="1" applyFont="1" applyBorder="1" applyAlignment="1"/>
    <xf numFmtId="0" fontId="18" fillId="0" borderId="0" xfId="122" applyAlignment="1">
      <alignment wrapText="1"/>
    </xf>
    <xf numFmtId="0" fontId="19" fillId="0" borderId="0" xfId="163" applyFill="1"/>
    <xf numFmtId="0" fontId="60" fillId="0" borderId="0" xfId="164" applyFont="1" applyFill="1" applyBorder="1" applyAlignment="1">
      <alignment horizontal="centerContinuous"/>
    </xf>
    <xf numFmtId="0" fontId="19" fillId="0" borderId="0" xfId="164" applyFont="1" applyFill="1" applyBorder="1" applyAlignment="1">
      <alignment horizontal="centerContinuous"/>
    </xf>
    <xf numFmtId="0" fontId="19" fillId="0" borderId="0" xfId="164" applyFill="1" applyBorder="1" applyAlignment="1">
      <alignment horizontal="centerContinuous"/>
    </xf>
    <xf numFmtId="0" fontId="19" fillId="0" borderId="0" xfId="164"/>
    <xf numFmtId="0" fontId="61" fillId="0" borderId="0" xfId="163" applyFont="1" applyFill="1" applyBorder="1"/>
    <xf numFmtId="0" fontId="19" fillId="0" borderId="0" xfId="163" applyFill="1" applyBorder="1"/>
    <xf numFmtId="0" fontId="19" fillId="0" borderId="0" xfId="163" applyFont="1" applyFill="1" applyBorder="1"/>
    <xf numFmtId="0" fontId="19" fillId="0" borderId="0" xfId="164" applyFill="1" applyBorder="1" applyAlignment="1">
      <alignment horizontal="right"/>
    </xf>
    <xf numFmtId="49" fontId="45" fillId="0" borderId="37" xfId="163" applyNumberFormat="1" applyFont="1" applyFill="1" applyBorder="1" applyAlignment="1">
      <alignment horizontal="left"/>
    </xf>
    <xf numFmtId="49" fontId="45" fillId="0" borderId="43" xfId="163" applyNumberFormat="1" applyFont="1" applyFill="1" applyBorder="1" applyAlignment="1">
      <alignment horizontal="center"/>
    </xf>
    <xf numFmtId="49" fontId="45" fillId="0" borderId="44" xfId="163" applyNumberFormat="1" applyFont="1" applyFill="1" applyBorder="1" applyAlignment="1">
      <alignment horizontal="center"/>
    </xf>
    <xf numFmtId="49" fontId="45" fillId="0" borderId="40" xfId="163" applyNumberFormat="1" applyFont="1" applyFill="1" applyBorder="1" applyAlignment="1">
      <alignment horizontal="center"/>
    </xf>
    <xf numFmtId="49" fontId="62" fillId="0" borderId="33" xfId="163" applyNumberFormat="1" applyFont="1" applyFill="1" applyBorder="1" applyAlignment="1">
      <alignment horizontal="left"/>
    </xf>
    <xf numFmtId="169" fontId="19" fillId="0" borderId="45" xfId="163" applyNumberFormat="1" applyFont="1" applyFill="1" applyBorder="1"/>
    <xf numFmtId="169" fontId="19" fillId="0" borderId="14" xfId="163" applyNumberFormat="1" applyFont="1" applyFill="1" applyBorder="1"/>
    <xf numFmtId="169" fontId="19" fillId="0" borderId="32" xfId="163" applyNumberFormat="1" applyFont="1" applyFill="1" applyBorder="1"/>
    <xf numFmtId="49" fontId="19" fillId="0" borderId="33" xfId="163" applyNumberFormat="1" applyFill="1" applyBorder="1" applyAlignment="1">
      <alignment horizontal="left"/>
    </xf>
    <xf numFmtId="170" fontId="18" fillId="0" borderId="14" xfId="122" applyNumberFormat="1" applyFont="1" applyFill="1" applyBorder="1"/>
    <xf numFmtId="170" fontId="63" fillId="0" borderId="41" xfId="122" applyNumberFormat="1" applyFont="1" applyFill="1" applyBorder="1"/>
    <xf numFmtId="49" fontId="19" fillId="0" borderId="33" xfId="163" applyNumberFormat="1" applyFont="1" applyFill="1" applyBorder="1" applyAlignment="1">
      <alignment horizontal="left"/>
    </xf>
    <xf numFmtId="169" fontId="19" fillId="0" borderId="14" xfId="122" applyNumberFormat="1" applyFont="1" applyFill="1" applyBorder="1"/>
    <xf numFmtId="169" fontId="30" fillId="0" borderId="41" xfId="122" applyNumberFormat="1" applyFont="1" applyFill="1" applyBorder="1"/>
    <xf numFmtId="49" fontId="19" fillId="0" borderId="29" xfId="163" applyNumberFormat="1" applyFont="1" applyFill="1" applyBorder="1" applyAlignment="1">
      <alignment horizontal="left"/>
    </xf>
    <xf numFmtId="169" fontId="18" fillId="0" borderId="20" xfId="122" applyNumberFormat="1" applyFont="1" applyFill="1" applyBorder="1"/>
    <xf numFmtId="169" fontId="63" fillId="0" borderId="46" xfId="122" applyNumberFormat="1" applyFont="1" applyFill="1" applyBorder="1"/>
    <xf numFmtId="169" fontId="19" fillId="0" borderId="17" xfId="122" applyNumberFormat="1" applyFont="1" applyFill="1" applyBorder="1"/>
    <xf numFmtId="169" fontId="30" fillId="0" borderId="47" xfId="122" applyNumberFormat="1" applyFont="1" applyFill="1" applyBorder="1"/>
    <xf numFmtId="169" fontId="18" fillId="0" borderId="14" xfId="122" applyNumberFormat="1" applyFont="1" applyFill="1" applyBorder="1"/>
    <xf numFmtId="169" fontId="63" fillId="0" borderId="41" xfId="122" applyNumberFormat="1" applyFont="1" applyFill="1" applyBorder="1"/>
    <xf numFmtId="49" fontId="19" fillId="0" borderId="42" xfId="163" applyNumberFormat="1" applyFont="1" applyFill="1" applyBorder="1" applyAlignment="1">
      <alignment horizontal="left"/>
    </xf>
    <xf numFmtId="169" fontId="19" fillId="0" borderId="48" xfId="122" applyNumberFormat="1" applyFont="1" applyFill="1" applyBorder="1"/>
    <xf numFmtId="169" fontId="30" fillId="0" borderId="49" xfId="122" applyNumberFormat="1" applyFont="1" applyFill="1" applyBorder="1"/>
    <xf numFmtId="49" fontId="19" fillId="0" borderId="50" xfId="163" applyNumberFormat="1" applyFont="1" applyFill="1" applyBorder="1" applyAlignment="1">
      <alignment horizontal="left"/>
    </xf>
    <xf numFmtId="169" fontId="19" fillId="0" borderId="51" xfId="122" applyNumberFormat="1" applyFont="1" applyFill="1" applyBorder="1"/>
    <xf numFmtId="169" fontId="30" fillId="0" borderId="52" xfId="122" applyNumberFormat="1" applyFont="1" applyFill="1" applyBorder="1"/>
    <xf numFmtId="49" fontId="19" fillId="0" borderId="53" xfId="163" applyNumberFormat="1" applyFont="1" applyFill="1" applyBorder="1" applyAlignment="1">
      <alignment horizontal="left"/>
    </xf>
    <xf numFmtId="169" fontId="18" fillId="0" borderId="54" xfId="122" applyNumberFormat="1" applyFont="1" applyFill="1" applyBorder="1"/>
    <xf numFmtId="169" fontId="18" fillId="0" borderId="55" xfId="122" applyNumberFormat="1" applyFont="1" applyFill="1" applyBorder="1"/>
    <xf numFmtId="170" fontId="64" fillId="0" borderId="14" xfId="122" applyNumberFormat="1" applyFont="1" applyFill="1" applyBorder="1"/>
    <xf numFmtId="170" fontId="64" fillId="0" borderId="41" xfId="122" applyNumberFormat="1" applyFont="1" applyFill="1" applyBorder="1"/>
    <xf numFmtId="171" fontId="19" fillId="0" borderId="0" xfId="164" applyNumberFormat="1"/>
    <xf numFmtId="172" fontId="19" fillId="0" borderId="0" xfId="164" applyNumberFormat="1" applyFill="1"/>
    <xf numFmtId="169" fontId="62" fillId="0" borderId="14" xfId="122" applyNumberFormat="1" applyFont="1" applyFill="1" applyBorder="1"/>
    <xf numFmtId="169" fontId="62" fillId="0" borderId="41" xfId="122" applyNumberFormat="1" applyFont="1" applyFill="1" applyBorder="1"/>
    <xf numFmtId="49" fontId="62" fillId="0" borderId="42" xfId="163" applyNumberFormat="1" applyFont="1" applyFill="1" applyBorder="1" applyAlignment="1">
      <alignment horizontal="left"/>
    </xf>
    <xf numFmtId="169" fontId="62" fillId="0" borderId="48" xfId="122" applyNumberFormat="1" applyFont="1" applyFill="1" applyBorder="1"/>
    <xf numFmtId="169" fontId="62" fillId="0" borderId="49" xfId="122" applyNumberFormat="1" applyFont="1" applyFill="1" applyBorder="1"/>
    <xf numFmtId="0" fontId="19" fillId="0" borderId="0" xfId="164" applyFont="1"/>
    <xf numFmtId="0" fontId="19" fillId="0" borderId="0" xfId="164" applyFont="1" applyFill="1"/>
    <xf numFmtId="0" fontId="41" fillId="0" borderId="20" xfId="2" applyFont="1" applyBorder="1" applyAlignment="1">
      <alignment horizontal="center" wrapText="1"/>
    </xf>
    <xf numFmtId="0" fontId="41" fillId="0" borderId="14" xfId="2" applyFont="1" applyBorder="1" applyAlignment="1">
      <alignment horizontal="center" wrapText="1"/>
    </xf>
    <xf numFmtId="0" fontId="41" fillId="0" borderId="17" xfId="2" applyFont="1" applyBorder="1" applyAlignment="1">
      <alignment horizontal="center" wrapText="1"/>
    </xf>
    <xf numFmtId="0" fontId="41" fillId="0" borderId="13" xfId="2" applyFont="1" applyBorder="1" applyAlignment="1">
      <alignment horizontal="center" wrapText="1"/>
    </xf>
    <xf numFmtId="4" fontId="41" fillId="0" borderId="0" xfId="155" applyFont="1" applyAlignment="1">
      <alignment horizontal="left"/>
    </xf>
    <xf numFmtId="4" fontId="41" fillId="0" borderId="20" xfId="155" applyFont="1" applyBorder="1" applyAlignment="1">
      <alignment horizontal="center"/>
    </xf>
    <xf numFmtId="4" fontId="41" fillId="0" borderId="14" xfId="155" applyFont="1" applyBorder="1" applyAlignment="1">
      <alignment horizontal="center"/>
    </xf>
    <xf numFmtId="4" fontId="41" fillId="0" borderId="17" xfId="155" applyFont="1" applyBorder="1" applyAlignment="1">
      <alignment horizontal="center"/>
    </xf>
    <xf numFmtId="4" fontId="41" fillId="0" borderId="20" xfId="155" applyFont="1" applyBorder="1" applyAlignment="1">
      <alignment horizontal="center" wrapText="1"/>
    </xf>
    <xf numFmtId="4" fontId="41" fillId="0" borderId="14" xfId="155" applyFont="1" applyBorder="1" applyAlignment="1">
      <alignment horizontal="center" wrapText="1"/>
    </xf>
    <xf numFmtId="4" fontId="41" fillId="0" borderId="17" xfId="155" applyFont="1" applyBorder="1" applyAlignment="1">
      <alignment horizontal="center" wrapText="1"/>
    </xf>
    <xf numFmtId="4" fontId="41" fillId="0" borderId="15" xfId="155" applyFont="1" applyBorder="1" applyAlignment="1">
      <alignment horizontal="center" wrapText="1"/>
    </xf>
    <xf numFmtId="4" fontId="41" fillId="0" borderId="16" xfId="155" applyFont="1" applyBorder="1" applyAlignment="1">
      <alignment horizontal="center" wrapText="1"/>
    </xf>
    <xf numFmtId="4" fontId="41" fillId="0" borderId="18" xfId="155" applyFont="1" applyBorder="1" applyAlignment="1">
      <alignment horizontal="center" wrapText="1"/>
    </xf>
    <xf numFmtId="4" fontId="41" fillId="0" borderId="19" xfId="155" applyFont="1" applyBorder="1" applyAlignment="1">
      <alignment horizontal="center" wrapText="1"/>
    </xf>
    <xf numFmtId="0" fontId="41" fillId="0" borderId="10" xfId="2" applyFont="1" applyBorder="1" applyAlignment="1">
      <alignment horizontal="center"/>
    </xf>
    <xf numFmtId="0" fontId="41" fillId="0" borderId="12" xfId="2" applyFont="1" applyBorder="1" applyAlignment="1">
      <alignment horizontal="center"/>
    </xf>
    <xf numFmtId="0" fontId="41" fillId="0" borderId="10" xfId="1" applyFont="1" applyBorder="1" applyAlignment="1">
      <alignment horizontal="center"/>
    </xf>
    <xf numFmtId="0" fontId="41" fillId="0" borderId="13" xfId="1" applyFont="1" applyBorder="1" applyAlignment="1">
      <alignment horizontal="center"/>
    </xf>
    <xf numFmtId="0" fontId="41" fillId="0" borderId="10" xfId="1" applyFont="1" applyBorder="1" applyAlignment="1">
      <alignment horizontal="center" wrapText="1"/>
    </xf>
    <xf numFmtId="0" fontId="41" fillId="0" borderId="11" xfId="1" applyFont="1" applyBorder="1" applyAlignment="1">
      <alignment horizontal="center" wrapText="1"/>
    </xf>
    <xf numFmtId="0" fontId="41" fillId="0" borderId="12" xfId="1" applyFont="1" applyBorder="1" applyAlignment="1">
      <alignment horizontal="center" wrapText="1"/>
    </xf>
    <xf numFmtId="0" fontId="41" fillId="0" borderId="14" xfId="1" applyFont="1" applyBorder="1" applyAlignment="1">
      <alignment horizontal="center" wrapText="1"/>
    </xf>
    <xf numFmtId="0" fontId="41" fillId="0" borderId="17" xfId="1" applyFont="1" applyBorder="1" applyAlignment="1">
      <alignment horizontal="center" wrapText="1"/>
    </xf>
    <xf numFmtId="0" fontId="41" fillId="0" borderId="15" xfId="1" applyFont="1" applyBorder="1" applyAlignment="1">
      <alignment horizontal="center" wrapText="1"/>
    </xf>
    <xf numFmtId="0" fontId="41" fillId="0" borderId="16" xfId="1" applyFont="1" applyBorder="1" applyAlignment="1">
      <alignment horizontal="center" wrapText="1"/>
    </xf>
    <xf numFmtId="0" fontId="41" fillId="0" borderId="18" xfId="1" applyFont="1" applyBorder="1" applyAlignment="1">
      <alignment horizontal="center" wrapText="1"/>
    </xf>
    <xf numFmtId="0" fontId="41" fillId="0" borderId="19" xfId="1" applyFont="1" applyBorder="1" applyAlignment="1">
      <alignment horizontal="center" wrapText="1"/>
    </xf>
    <xf numFmtId="0" fontId="41" fillId="0" borderId="17" xfId="2" applyFont="1" applyBorder="1" applyAlignment="1">
      <alignment horizontal="center"/>
    </xf>
    <xf numFmtId="0" fontId="41" fillId="0" borderId="18" xfId="2" applyFont="1" applyBorder="1" applyAlignment="1">
      <alignment horizontal="center" wrapText="1"/>
    </xf>
    <xf numFmtId="0" fontId="41" fillId="0" borderId="19" xfId="2" applyFont="1" applyBorder="1" applyAlignment="1">
      <alignment horizontal="center" wrapText="1"/>
    </xf>
  </cellXfs>
  <cellStyles count="165">
    <cellStyle name="_Column1" xfId="4"/>
    <cellStyle name="_Column1_data" xfId="5"/>
    <cellStyle name="_Column1_QV1" xfId="6"/>
    <cellStyle name="_Column1_Sheet1" xfId="7"/>
    <cellStyle name="_Column1_Tabelle" xfId="8"/>
    <cellStyle name="_Column2" xfId="9"/>
    <cellStyle name="_Column2_data" xfId="10"/>
    <cellStyle name="_Column2_QV1" xfId="11"/>
    <cellStyle name="_Column2_Sheet1" xfId="12"/>
    <cellStyle name="_Column2_Tabelle" xfId="13"/>
    <cellStyle name="_Column3" xfId="14"/>
    <cellStyle name="_Column3_data" xfId="15"/>
    <cellStyle name="_Column3_QV1" xfId="16"/>
    <cellStyle name="_Column3_Sheet1" xfId="17"/>
    <cellStyle name="_Column3_Tabelle" xfId="18"/>
    <cellStyle name="_Column4" xfId="19"/>
    <cellStyle name="_Column4_data" xfId="20"/>
    <cellStyle name="_Column4_QV1" xfId="21"/>
    <cellStyle name="_Column4_Sheet1" xfId="22"/>
    <cellStyle name="_Column4_Tabelle" xfId="23"/>
    <cellStyle name="_Column5" xfId="24"/>
    <cellStyle name="_Column5_data" xfId="25"/>
    <cellStyle name="_Column5_QV1" xfId="26"/>
    <cellStyle name="_Column5_Sheet1" xfId="27"/>
    <cellStyle name="_Column5_Tabelle" xfId="28"/>
    <cellStyle name="_Column6" xfId="29"/>
    <cellStyle name="_Column6_data" xfId="30"/>
    <cellStyle name="_Column6_QV1" xfId="31"/>
    <cellStyle name="_Column6_Sheet1" xfId="32"/>
    <cellStyle name="_Column6_Tabelle" xfId="33"/>
    <cellStyle name="_Column7" xfId="34"/>
    <cellStyle name="_Column7_data" xfId="35"/>
    <cellStyle name="_Column7_QV1" xfId="36"/>
    <cellStyle name="_Column7_Sheet1" xfId="37"/>
    <cellStyle name="_Column7_Tabelle" xfId="38"/>
    <cellStyle name="_Data" xfId="39"/>
    <cellStyle name="_Data_data" xfId="40"/>
    <cellStyle name="_Data_QV1" xfId="41"/>
    <cellStyle name="_Data_Sheet1" xfId="42"/>
    <cellStyle name="_Data_Tabelle" xfId="43"/>
    <cellStyle name="_Header" xfId="44"/>
    <cellStyle name="_Header_data" xfId="45"/>
    <cellStyle name="_Header_QV1" xfId="46"/>
    <cellStyle name="_Header_Sheet1" xfId="47"/>
    <cellStyle name="_Header_Tabelle" xfId="48"/>
    <cellStyle name="_Row1" xfId="49"/>
    <cellStyle name="_Row1_data" xfId="50"/>
    <cellStyle name="_Row1_QV1" xfId="51"/>
    <cellStyle name="_Row1_Sheet1" xfId="52"/>
    <cellStyle name="_Row1_Tabelle" xfId="53"/>
    <cellStyle name="_Row2" xfId="54"/>
    <cellStyle name="_Row2_data" xfId="55"/>
    <cellStyle name="_Row2_QV1" xfId="56"/>
    <cellStyle name="_Row2_Sheet1" xfId="57"/>
    <cellStyle name="_Row2_Tabelle" xfId="58"/>
    <cellStyle name="_Row3" xfId="59"/>
    <cellStyle name="_Row3_data" xfId="60"/>
    <cellStyle name="_Row3_QV1" xfId="61"/>
    <cellStyle name="_Row3_Sheet1" xfId="62"/>
    <cellStyle name="_Row3_Tabelle" xfId="63"/>
    <cellStyle name="_Row4" xfId="64"/>
    <cellStyle name="_Row4_data" xfId="65"/>
    <cellStyle name="_Row4_QV1" xfId="66"/>
    <cellStyle name="_Row4_Sheet1" xfId="67"/>
    <cellStyle name="_Row4_Tabelle" xfId="68"/>
    <cellStyle name="_Row5" xfId="69"/>
    <cellStyle name="_Row5_data" xfId="70"/>
    <cellStyle name="_Row5_QV1" xfId="71"/>
    <cellStyle name="_Row5_Sheet1" xfId="72"/>
    <cellStyle name="_Row5_Tabelle" xfId="73"/>
    <cellStyle name="_Row6" xfId="74"/>
    <cellStyle name="_Row6_data" xfId="75"/>
    <cellStyle name="_Row6_QV1" xfId="76"/>
    <cellStyle name="_Row6_Sheet1" xfId="77"/>
    <cellStyle name="_Row6_Tabelle" xfId="78"/>
    <cellStyle name="_Row7" xfId="79"/>
    <cellStyle name="_Row7_data" xfId="80"/>
    <cellStyle name="_Row7_QV1" xfId="81"/>
    <cellStyle name="_Row7_Sheet1" xfId="82"/>
    <cellStyle name="_Row7_Tabelle" xfId="83"/>
    <cellStyle name="20 % - zvýraznenie1 2" xfId="84"/>
    <cellStyle name="20 % - zvýraznenie2 2" xfId="85"/>
    <cellStyle name="20 % - zvýraznenie3 2" xfId="86"/>
    <cellStyle name="20 % - zvýraznenie4 2" xfId="87"/>
    <cellStyle name="20 % - zvýraznenie5 2" xfId="88"/>
    <cellStyle name="20 % - zvýraznenie6 2" xfId="89"/>
    <cellStyle name="40 % - zvýraznenie1 2" xfId="90"/>
    <cellStyle name="40 % - zvýraznenie2 2" xfId="91"/>
    <cellStyle name="40 % - zvýraznenie3 2" xfId="92"/>
    <cellStyle name="40 % - zvýraznenie4 2" xfId="93"/>
    <cellStyle name="40 % - zvýraznenie5 2" xfId="94"/>
    <cellStyle name="40 % - zvýraznenie6 2" xfId="95"/>
    <cellStyle name="60 % - zvýraznenie1 2" xfId="96"/>
    <cellStyle name="60 % - zvýraznenie2 2" xfId="97"/>
    <cellStyle name="60 % - zvýraznenie3 2" xfId="98"/>
    <cellStyle name="60 % - zvýraznenie4 2" xfId="99"/>
    <cellStyle name="60 % - zvýraznenie5 2" xfId="100"/>
    <cellStyle name="60 % - zvýraznenie6 2" xfId="101"/>
    <cellStyle name="Akcia" xfId="102"/>
    <cellStyle name="Cena_Sk" xfId="103"/>
    <cellStyle name="Comma [0]" xfId="104"/>
    <cellStyle name="Currency [0]" xfId="105"/>
    <cellStyle name="Čiarka 2" xfId="160"/>
    <cellStyle name="Date" xfId="106"/>
    <cellStyle name="Dobrá 2" xfId="107"/>
    <cellStyle name="Euro" xfId="108"/>
    <cellStyle name="Fixed" xfId="109"/>
    <cellStyle name="Heading1" xfId="110"/>
    <cellStyle name="Heading2" xfId="111"/>
    <cellStyle name="Kontrolná bunka 2" xfId="112"/>
    <cellStyle name="Mena 2" xfId="113"/>
    <cellStyle name="Nadpis 1 2" xfId="114"/>
    <cellStyle name="Nadpis 2 2" xfId="115"/>
    <cellStyle name="Nadpis 3 2" xfId="116"/>
    <cellStyle name="Nadpis 4 2" xfId="117"/>
    <cellStyle name="Nazov" xfId="118"/>
    <cellStyle name="Neutrálna 2" xfId="119"/>
    <cellStyle name="Normal_Book1" xfId="120"/>
    <cellStyle name="Normálna" xfId="0" builtinId="0"/>
    <cellStyle name="Normálna 2" xfId="121"/>
    <cellStyle name="Normálna 2 2" xfId="122"/>
    <cellStyle name="Normálna 2 2 2" xfId="161"/>
    <cellStyle name="Normálna 2 3" xfId="123"/>
    <cellStyle name="Normálna 3" xfId="124"/>
    <cellStyle name="Normálna 4" xfId="125"/>
    <cellStyle name="Normálna 5" xfId="126"/>
    <cellStyle name="Normálna 6" xfId="127"/>
    <cellStyle name="Normálna 7" xfId="128"/>
    <cellStyle name="Normálna 8" xfId="156"/>
    <cellStyle name="normálne 2 5" xfId="129"/>
    <cellStyle name="normálne 35" xfId="130"/>
    <cellStyle name="normálne_15.3.platba štátu_platba štátu prepočet 20 5 11" xfId="131"/>
    <cellStyle name="normálne_Garančné poistenie a poistenie v nezamestnanosti- výdavky r.2004-definitívna" xfId="155"/>
    <cellStyle name="normálne_Hárok1" xfId="163"/>
    <cellStyle name="normálne_mesačný a kvartálny rozpis rozpočtu na rok 2005" xfId="158"/>
    <cellStyle name="normálne_plnenie investície 2006" xfId="162"/>
    <cellStyle name="normálne_Prehľad k 29.februáru 2012_pobočky" xfId="164"/>
    <cellStyle name="normálne_Prehľad o výdavkoch ZFGP I Q 2006" xfId="3"/>
    <cellStyle name="normálne_Prílohy do rozboru  - dávka v nezamestnanosti" xfId="157"/>
    <cellStyle name="normálne_Výdavky ZFNP 2007 - do správy" xfId="2"/>
    <cellStyle name="normálne_Vývojové rady výdavkov ZFPvN podľa pobočiek od roku 2005 - účtovníctvo" xfId="159"/>
    <cellStyle name="normálne_Zošit2" xfId="1"/>
    <cellStyle name="normální 2" xfId="132"/>
    <cellStyle name="normální_15.6.07 východ.+rozpočet 08-10" xfId="133"/>
    <cellStyle name="Percentá 2" xfId="134"/>
    <cellStyle name="Popis" xfId="135"/>
    <cellStyle name="Poznámka 2" xfId="136"/>
    <cellStyle name="Prepojená bunka 2" xfId="137"/>
    <cellStyle name="ProductNo." xfId="138"/>
    <cellStyle name="Spolu 2" xfId="139"/>
    <cellStyle name="Text upozornenia 2" xfId="140"/>
    <cellStyle name="Titul 2" xfId="141"/>
    <cellStyle name="Total" xfId="142"/>
    <cellStyle name="Upozornenie" xfId="143"/>
    <cellStyle name="Vstup 2" xfId="144"/>
    <cellStyle name="Výpočet 2" xfId="145"/>
    <cellStyle name="Výstup 2" xfId="146"/>
    <cellStyle name="Vysvetľujúci text 2" xfId="147"/>
    <cellStyle name="Zlá 2" xfId="148"/>
    <cellStyle name="Zvýraznenie1 2" xfId="149"/>
    <cellStyle name="Zvýraznenie2 2" xfId="150"/>
    <cellStyle name="Zvýraznenie3 2" xfId="151"/>
    <cellStyle name="Zvýraznenie4 2" xfId="152"/>
    <cellStyle name="Zvýraznenie5 2" xfId="153"/>
    <cellStyle name="Zvýraznenie6 2" xfId="1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1"/>
  <sheetViews>
    <sheetView workbookViewId="0">
      <selection activeCell="F56" sqref="F56"/>
    </sheetView>
  </sheetViews>
  <sheetFormatPr defaultColWidth="8" defaultRowHeight="14.25" x14ac:dyDescent="0.2"/>
  <cols>
    <col min="1" max="1" width="22.42578125" style="1" customWidth="1"/>
    <col min="2" max="2" width="12.28515625" style="1" customWidth="1"/>
    <col min="3" max="3" width="17.7109375" style="1" customWidth="1"/>
    <col min="4" max="4" width="13.42578125" style="1" customWidth="1"/>
    <col min="5" max="5" width="14.5703125" style="1" customWidth="1"/>
    <col min="6" max="6" width="9.7109375" style="1" customWidth="1"/>
    <col min="7" max="7" width="9.140625" style="2" customWidth="1"/>
    <col min="8" max="8" width="8" style="13" customWidth="1"/>
    <col min="9" max="9" width="8" style="1" customWidth="1"/>
    <col min="10" max="10" width="9.140625" style="4" customWidth="1"/>
    <col min="11" max="16384" width="8" style="1"/>
  </cols>
  <sheetData>
    <row r="1" spans="1:10" x14ac:dyDescent="0.2">
      <c r="H1" s="3"/>
    </row>
    <row r="3" spans="1:10" x14ac:dyDescent="0.2">
      <c r="H3" s="3"/>
    </row>
    <row r="4" spans="1:10" x14ac:dyDescent="0.2">
      <c r="B4" s="5"/>
      <c r="C4" s="5"/>
      <c r="D4" s="5"/>
      <c r="E4" s="5"/>
      <c r="F4" s="5"/>
      <c r="G4" s="6"/>
      <c r="H4" s="5"/>
      <c r="J4" s="3"/>
    </row>
    <row r="5" spans="1:10" x14ac:dyDescent="0.2">
      <c r="A5" s="259"/>
      <c r="B5" s="259"/>
      <c r="C5" s="259"/>
      <c r="D5" s="259"/>
      <c r="E5" s="259"/>
      <c r="F5" s="259"/>
      <c r="G5" s="259"/>
      <c r="H5" s="259"/>
    </row>
    <row r="6" spans="1:10" x14ac:dyDescent="0.2">
      <c r="A6" s="5" t="s">
        <v>73</v>
      </c>
      <c r="B6" s="7"/>
      <c r="C6" s="7"/>
      <c r="D6" s="7"/>
      <c r="E6" s="7"/>
      <c r="F6" s="7"/>
      <c r="G6" s="8"/>
      <c r="H6" s="7"/>
    </row>
    <row r="7" spans="1:10" x14ac:dyDescent="0.2">
      <c r="A7" s="9" t="s">
        <v>74</v>
      </c>
      <c r="B7" s="7"/>
      <c r="C7" s="7"/>
      <c r="D7" s="7"/>
      <c r="E7" s="7"/>
      <c r="F7" s="7"/>
      <c r="G7" s="8"/>
      <c r="H7" s="7"/>
    </row>
    <row r="8" spans="1:10" x14ac:dyDescent="0.2">
      <c r="A8" s="7"/>
      <c r="B8" s="7"/>
      <c r="C8" s="7"/>
      <c r="D8" s="7"/>
      <c r="E8" s="7"/>
      <c r="F8" s="7"/>
      <c r="G8" s="8"/>
      <c r="H8" s="7"/>
    </row>
    <row r="9" spans="1:10" ht="15.75" customHeight="1" x14ac:dyDescent="0.25">
      <c r="A9" s="10"/>
      <c r="B9" s="10"/>
      <c r="C9" s="10"/>
      <c r="D9" s="10"/>
      <c r="E9" s="10"/>
      <c r="F9" s="11"/>
      <c r="G9" s="12"/>
      <c r="J9" s="14" t="s">
        <v>68</v>
      </c>
    </row>
    <row r="10" spans="1:10" ht="14.25" customHeight="1" x14ac:dyDescent="0.2">
      <c r="A10" s="260" t="s">
        <v>2</v>
      </c>
      <c r="B10" s="263" t="s">
        <v>56</v>
      </c>
      <c r="C10" s="263" t="s">
        <v>57</v>
      </c>
      <c r="D10" s="266" t="s">
        <v>6</v>
      </c>
      <c r="E10" s="267"/>
      <c r="F10" s="270" t="s">
        <v>7</v>
      </c>
      <c r="G10" s="271"/>
      <c r="H10" s="255" t="s">
        <v>58</v>
      </c>
      <c r="I10" s="255" t="s">
        <v>59</v>
      </c>
      <c r="J10" s="258" t="s">
        <v>60</v>
      </c>
    </row>
    <row r="11" spans="1:10" ht="14.25" customHeight="1" x14ac:dyDescent="0.2">
      <c r="A11" s="261"/>
      <c r="B11" s="264"/>
      <c r="C11" s="264"/>
      <c r="D11" s="268"/>
      <c r="E11" s="269"/>
      <c r="F11" s="255" t="s">
        <v>61</v>
      </c>
      <c r="G11" s="255" t="s">
        <v>10</v>
      </c>
      <c r="H11" s="256"/>
      <c r="I11" s="256"/>
      <c r="J11" s="258"/>
    </row>
    <row r="12" spans="1:10" ht="14.25" customHeight="1" x14ac:dyDescent="0.2">
      <c r="A12" s="262"/>
      <c r="B12" s="265"/>
      <c r="C12" s="265"/>
      <c r="D12" s="15">
        <v>2011</v>
      </c>
      <c r="E12" s="15">
        <v>2012</v>
      </c>
      <c r="F12" s="257"/>
      <c r="G12" s="257"/>
      <c r="H12" s="257"/>
      <c r="I12" s="257"/>
      <c r="J12" s="258"/>
    </row>
    <row r="13" spans="1:10" x14ac:dyDescent="0.2">
      <c r="A13" s="16" t="s">
        <v>13</v>
      </c>
      <c r="B13" s="17">
        <v>1</v>
      </c>
      <c r="C13" s="17">
        <v>2</v>
      </c>
      <c r="D13" s="17">
        <v>3</v>
      </c>
      <c r="E13" s="17">
        <v>4</v>
      </c>
      <c r="F13" s="18">
        <v>5</v>
      </c>
      <c r="G13" s="19">
        <v>6</v>
      </c>
      <c r="H13" s="17">
        <v>7</v>
      </c>
      <c r="I13" s="20">
        <v>8</v>
      </c>
      <c r="J13" s="20">
        <v>9</v>
      </c>
    </row>
    <row r="14" spans="1:10" ht="18" customHeight="1" x14ac:dyDescent="0.2">
      <c r="A14" s="21" t="s">
        <v>14</v>
      </c>
      <c r="B14" s="22">
        <v>91506</v>
      </c>
      <c r="C14" s="23">
        <v>22666</v>
      </c>
      <c r="D14" s="22">
        <v>20451</v>
      </c>
      <c r="E14" s="24">
        <v>22414</v>
      </c>
      <c r="F14" s="25">
        <f>+E14-C14</f>
        <v>-252</v>
      </c>
      <c r="G14" s="26">
        <f>+E14-D14</f>
        <v>1963</v>
      </c>
      <c r="H14" s="27">
        <f t="shared" ref="H14:H50" si="0">+E14/B14*100</f>
        <v>24.49456866216423</v>
      </c>
      <c r="I14" s="27">
        <f t="shared" ref="I14:I52" si="1">+E14/C14*100</f>
        <v>98.888202594193956</v>
      </c>
      <c r="J14" s="28">
        <f t="shared" ref="J14:J52" si="2">+E14/D14*100</f>
        <v>109.59855263801282</v>
      </c>
    </row>
    <row r="15" spans="1:10" ht="18" customHeight="1" x14ac:dyDescent="0.2">
      <c r="A15" s="21" t="s">
        <v>15</v>
      </c>
      <c r="B15" s="22">
        <v>17381</v>
      </c>
      <c r="C15" s="23">
        <v>4403</v>
      </c>
      <c r="D15" s="22">
        <v>3974</v>
      </c>
      <c r="E15" s="29">
        <v>4259</v>
      </c>
      <c r="F15" s="25">
        <f t="shared" ref="F15:F49" si="3">+E15-C15</f>
        <v>-144</v>
      </c>
      <c r="G15" s="26">
        <f t="shared" ref="G15:G49" si="4">+E15-D15</f>
        <v>285</v>
      </c>
      <c r="H15" s="27">
        <f t="shared" si="0"/>
        <v>24.503768482826075</v>
      </c>
      <c r="I15" s="27">
        <f t="shared" si="1"/>
        <v>96.729502611855551</v>
      </c>
      <c r="J15" s="30">
        <f t="shared" si="2"/>
        <v>107.17161550075491</v>
      </c>
    </row>
    <row r="16" spans="1:10" ht="18" customHeight="1" x14ac:dyDescent="0.2">
      <c r="A16" s="21" t="s">
        <v>16</v>
      </c>
      <c r="B16" s="22">
        <v>7474</v>
      </c>
      <c r="C16" s="23">
        <v>2041</v>
      </c>
      <c r="D16" s="22">
        <v>1840</v>
      </c>
      <c r="E16" s="29">
        <v>2025</v>
      </c>
      <c r="F16" s="25">
        <f t="shared" si="3"/>
        <v>-16</v>
      </c>
      <c r="G16" s="26">
        <f t="shared" si="4"/>
        <v>185</v>
      </c>
      <c r="H16" s="27">
        <f t="shared" si="0"/>
        <v>27.093925608777091</v>
      </c>
      <c r="I16" s="27">
        <f t="shared" si="1"/>
        <v>99.216070553650169</v>
      </c>
      <c r="J16" s="30">
        <f t="shared" si="2"/>
        <v>110.05434782608697</v>
      </c>
    </row>
    <row r="17" spans="1:10" ht="18" customHeight="1" x14ac:dyDescent="0.2">
      <c r="A17" s="21" t="s">
        <v>17</v>
      </c>
      <c r="B17" s="22">
        <v>7461</v>
      </c>
      <c r="C17" s="23">
        <v>1921</v>
      </c>
      <c r="D17" s="22">
        <v>1735</v>
      </c>
      <c r="E17" s="29">
        <v>1962</v>
      </c>
      <c r="F17" s="25">
        <f t="shared" si="3"/>
        <v>41</v>
      </c>
      <c r="G17" s="26">
        <f t="shared" si="4"/>
        <v>227</v>
      </c>
      <c r="H17" s="27">
        <f t="shared" si="0"/>
        <v>26.29674306393245</v>
      </c>
      <c r="I17" s="27">
        <f t="shared" si="1"/>
        <v>102.1343050494534</v>
      </c>
      <c r="J17" s="30">
        <f t="shared" si="2"/>
        <v>113.08357348703171</v>
      </c>
    </row>
    <row r="18" spans="1:10" ht="18" customHeight="1" x14ac:dyDescent="0.2">
      <c r="A18" s="21" t="s">
        <v>18</v>
      </c>
      <c r="B18" s="22">
        <v>8234</v>
      </c>
      <c r="C18" s="23">
        <v>2151</v>
      </c>
      <c r="D18" s="22">
        <v>1944</v>
      </c>
      <c r="E18" s="29">
        <v>2159</v>
      </c>
      <c r="F18" s="25">
        <f t="shared" si="3"/>
        <v>8</v>
      </c>
      <c r="G18" s="26">
        <f t="shared" si="4"/>
        <v>215</v>
      </c>
      <c r="H18" s="27">
        <f t="shared" si="0"/>
        <v>26.22054894340539</v>
      </c>
      <c r="I18" s="27">
        <f t="shared" si="1"/>
        <v>100.371920037192</v>
      </c>
      <c r="J18" s="30">
        <f t="shared" si="2"/>
        <v>111.059670781893</v>
      </c>
    </row>
    <row r="19" spans="1:10" ht="18" customHeight="1" x14ac:dyDescent="0.2">
      <c r="A19" s="21" t="s">
        <v>19</v>
      </c>
      <c r="B19" s="22">
        <v>15639</v>
      </c>
      <c r="C19" s="23">
        <v>4025</v>
      </c>
      <c r="D19" s="22">
        <v>3639</v>
      </c>
      <c r="E19" s="29">
        <v>4113</v>
      </c>
      <c r="F19" s="25">
        <f t="shared" si="3"/>
        <v>88</v>
      </c>
      <c r="G19" s="26">
        <f t="shared" si="4"/>
        <v>474</v>
      </c>
      <c r="H19" s="27">
        <f t="shared" si="0"/>
        <v>26.299635526568192</v>
      </c>
      <c r="I19" s="27">
        <f t="shared" si="1"/>
        <v>102.1863354037267</v>
      </c>
      <c r="J19" s="30">
        <f t="shared" si="2"/>
        <v>113.02555647155812</v>
      </c>
    </row>
    <row r="20" spans="1:10" ht="18" customHeight="1" x14ac:dyDescent="0.2">
      <c r="A20" s="21" t="s">
        <v>20</v>
      </c>
      <c r="B20" s="22">
        <v>11584</v>
      </c>
      <c r="C20" s="23">
        <v>2927</v>
      </c>
      <c r="D20" s="22">
        <v>2644</v>
      </c>
      <c r="E20" s="29">
        <v>2959</v>
      </c>
      <c r="F20" s="25">
        <f t="shared" si="3"/>
        <v>32</v>
      </c>
      <c r="G20" s="26">
        <f t="shared" si="4"/>
        <v>315</v>
      </c>
      <c r="H20" s="27">
        <f t="shared" si="0"/>
        <v>25.543853591160222</v>
      </c>
      <c r="I20" s="27">
        <f t="shared" si="1"/>
        <v>101.09326955927571</v>
      </c>
      <c r="J20" s="30">
        <f t="shared" si="2"/>
        <v>111.91376701966718</v>
      </c>
    </row>
    <row r="21" spans="1:10" ht="18" customHeight="1" x14ac:dyDescent="0.2">
      <c r="A21" s="21" t="s">
        <v>21</v>
      </c>
      <c r="B21" s="22">
        <v>10565</v>
      </c>
      <c r="C21" s="23">
        <v>2788</v>
      </c>
      <c r="D21" s="22">
        <v>2517</v>
      </c>
      <c r="E21" s="29">
        <v>2726</v>
      </c>
      <c r="F21" s="25">
        <f t="shared" si="3"/>
        <v>-62</v>
      </c>
      <c r="G21" s="26">
        <f t="shared" si="4"/>
        <v>209</v>
      </c>
      <c r="H21" s="27">
        <f t="shared" si="0"/>
        <v>25.802176999526736</v>
      </c>
      <c r="I21" s="27">
        <f t="shared" si="1"/>
        <v>97.776183644189388</v>
      </c>
      <c r="J21" s="30">
        <f t="shared" si="2"/>
        <v>108.30353595550257</v>
      </c>
    </row>
    <row r="22" spans="1:10" ht="18" customHeight="1" x14ac:dyDescent="0.2">
      <c r="A22" s="21" t="s">
        <v>22</v>
      </c>
      <c r="B22" s="22">
        <v>13881</v>
      </c>
      <c r="C22" s="23">
        <v>3534</v>
      </c>
      <c r="D22" s="22">
        <v>3192</v>
      </c>
      <c r="E22" s="29">
        <v>3647</v>
      </c>
      <c r="F22" s="25">
        <f t="shared" si="3"/>
        <v>113</v>
      </c>
      <c r="G22" s="26">
        <f t="shared" si="4"/>
        <v>455</v>
      </c>
      <c r="H22" s="27">
        <f t="shared" si="0"/>
        <v>26.27332324760464</v>
      </c>
      <c r="I22" s="27">
        <f t="shared" si="1"/>
        <v>103.19750990379173</v>
      </c>
      <c r="J22" s="30">
        <f t="shared" si="2"/>
        <v>114.25438596491229</v>
      </c>
    </row>
    <row r="23" spans="1:10" ht="18" customHeight="1" x14ac:dyDescent="0.2">
      <c r="A23" s="21" t="s">
        <v>23</v>
      </c>
      <c r="B23" s="22">
        <v>3312</v>
      </c>
      <c r="C23" s="23">
        <v>775</v>
      </c>
      <c r="D23" s="22">
        <v>699</v>
      </c>
      <c r="E23" s="29">
        <v>782</v>
      </c>
      <c r="F23" s="25">
        <f t="shared" si="3"/>
        <v>7</v>
      </c>
      <c r="G23" s="26">
        <f t="shared" si="4"/>
        <v>83</v>
      </c>
      <c r="H23" s="27">
        <f t="shared" si="0"/>
        <v>23.611111111111111</v>
      </c>
      <c r="I23" s="27">
        <f t="shared" si="1"/>
        <v>100.90322580645162</v>
      </c>
      <c r="J23" s="30">
        <f t="shared" si="2"/>
        <v>111.87410586552218</v>
      </c>
    </row>
    <row r="24" spans="1:10" ht="18" customHeight="1" x14ac:dyDescent="0.2">
      <c r="A24" s="21" t="s">
        <v>24</v>
      </c>
      <c r="B24" s="22">
        <v>5867</v>
      </c>
      <c r="C24" s="23">
        <v>1557</v>
      </c>
      <c r="D24" s="22">
        <v>1404</v>
      </c>
      <c r="E24" s="29">
        <v>1520</v>
      </c>
      <c r="F24" s="25">
        <f t="shared" si="3"/>
        <v>-37</v>
      </c>
      <c r="G24" s="26">
        <f t="shared" si="4"/>
        <v>116</v>
      </c>
      <c r="H24" s="27">
        <f t="shared" si="0"/>
        <v>25.907618885290606</v>
      </c>
      <c r="I24" s="27">
        <f t="shared" si="1"/>
        <v>97.623635195889534</v>
      </c>
      <c r="J24" s="30">
        <f t="shared" si="2"/>
        <v>108.26210826210827</v>
      </c>
    </row>
    <row r="25" spans="1:10" ht="18" customHeight="1" x14ac:dyDescent="0.2">
      <c r="A25" s="21" t="s">
        <v>25</v>
      </c>
      <c r="B25" s="22">
        <v>5726</v>
      </c>
      <c r="C25" s="23">
        <v>1534</v>
      </c>
      <c r="D25" s="22">
        <v>1384</v>
      </c>
      <c r="E25" s="29">
        <v>1489</v>
      </c>
      <c r="F25" s="25">
        <f t="shared" si="3"/>
        <v>-45</v>
      </c>
      <c r="G25" s="26">
        <f t="shared" si="4"/>
        <v>105</v>
      </c>
      <c r="H25" s="27">
        <f t="shared" si="0"/>
        <v>26.004191407614393</v>
      </c>
      <c r="I25" s="27">
        <f t="shared" si="1"/>
        <v>97.066492829204691</v>
      </c>
      <c r="J25" s="30">
        <f t="shared" si="2"/>
        <v>107.58670520231215</v>
      </c>
    </row>
    <row r="26" spans="1:10" ht="18" customHeight="1" x14ac:dyDescent="0.2">
      <c r="A26" s="21" t="s">
        <v>26</v>
      </c>
      <c r="B26" s="22">
        <v>14227</v>
      </c>
      <c r="C26" s="23">
        <v>3885</v>
      </c>
      <c r="D26" s="22">
        <v>3510</v>
      </c>
      <c r="E26" s="29">
        <v>4275</v>
      </c>
      <c r="F26" s="25">
        <f t="shared" si="3"/>
        <v>390</v>
      </c>
      <c r="G26" s="26">
        <f t="shared" si="4"/>
        <v>765</v>
      </c>
      <c r="H26" s="27">
        <f t="shared" si="0"/>
        <v>30.048499332255567</v>
      </c>
      <c r="I26" s="27">
        <f t="shared" si="1"/>
        <v>110.03861003861005</v>
      </c>
      <c r="J26" s="30">
        <f t="shared" si="2"/>
        <v>121.79487179487178</v>
      </c>
    </row>
    <row r="27" spans="1:10" ht="18" customHeight="1" x14ac:dyDescent="0.2">
      <c r="A27" s="21" t="s">
        <v>27</v>
      </c>
      <c r="B27" s="22">
        <v>18461</v>
      </c>
      <c r="C27" s="23">
        <v>4782</v>
      </c>
      <c r="D27" s="22">
        <v>4320</v>
      </c>
      <c r="E27" s="29">
        <v>5052</v>
      </c>
      <c r="F27" s="25">
        <f t="shared" si="3"/>
        <v>270</v>
      </c>
      <c r="G27" s="26">
        <f t="shared" si="4"/>
        <v>732</v>
      </c>
      <c r="H27" s="27">
        <f t="shared" si="0"/>
        <v>27.365798169113265</v>
      </c>
      <c r="I27" s="27">
        <f t="shared" si="1"/>
        <v>105.6461731493099</v>
      </c>
      <c r="J27" s="30">
        <f t="shared" si="2"/>
        <v>116.94444444444446</v>
      </c>
    </row>
    <row r="28" spans="1:10" ht="18" customHeight="1" x14ac:dyDescent="0.2">
      <c r="A28" s="21" t="s">
        <v>28</v>
      </c>
      <c r="B28" s="22">
        <v>8404</v>
      </c>
      <c r="C28" s="23">
        <v>2316</v>
      </c>
      <c r="D28" s="22">
        <v>2090</v>
      </c>
      <c r="E28" s="29">
        <v>2648</v>
      </c>
      <c r="F28" s="25">
        <f t="shared" si="3"/>
        <v>332</v>
      </c>
      <c r="G28" s="26">
        <f t="shared" si="4"/>
        <v>558</v>
      </c>
      <c r="H28" s="27">
        <f t="shared" si="0"/>
        <v>31.508805330794861</v>
      </c>
      <c r="I28" s="27">
        <f t="shared" si="1"/>
        <v>114.33506044905009</v>
      </c>
      <c r="J28" s="30">
        <f t="shared" si="2"/>
        <v>126.69856459330144</v>
      </c>
    </row>
    <row r="29" spans="1:10" ht="18" customHeight="1" x14ac:dyDescent="0.2">
      <c r="A29" s="21" t="s">
        <v>29</v>
      </c>
      <c r="B29" s="22">
        <v>9095</v>
      </c>
      <c r="C29" s="23">
        <v>2271</v>
      </c>
      <c r="D29" s="22">
        <v>2049</v>
      </c>
      <c r="E29" s="29">
        <v>2746</v>
      </c>
      <c r="F29" s="25">
        <f t="shared" si="3"/>
        <v>475</v>
      </c>
      <c r="G29" s="26">
        <f t="shared" si="4"/>
        <v>697</v>
      </c>
      <c r="H29" s="27">
        <f t="shared" si="0"/>
        <v>30.192413413963713</v>
      </c>
      <c r="I29" s="27">
        <f t="shared" si="1"/>
        <v>120.91589608102157</v>
      </c>
      <c r="J29" s="30">
        <f t="shared" si="2"/>
        <v>134.0165934602245</v>
      </c>
    </row>
    <row r="30" spans="1:10" ht="18" customHeight="1" x14ac:dyDescent="0.2">
      <c r="A30" s="21" t="s">
        <v>30</v>
      </c>
      <c r="B30" s="22">
        <v>10471</v>
      </c>
      <c r="C30" s="23">
        <v>2735</v>
      </c>
      <c r="D30" s="22">
        <v>2472</v>
      </c>
      <c r="E30" s="29">
        <v>2927</v>
      </c>
      <c r="F30" s="25">
        <f t="shared" si="3"/>
        <v>192</v>
      </c>
      <c r="G30" s="26">
        <f t="shared" si="4"/>
        <v>455</v>
      </c>
      <c r="H30" s="27">
        <f t="shared" si="0"/>
        <v>27.953395091204282</v>
      </c>
      <c r="I30" s="27">
        <f t="shared" si="1"/>
        <v>107.0201096892139</v>
      </c>
      <c r="J30" s="30">
        <f t="shared" si="2"/>
        <v>118.4061488673139</v>
      </c>
    </row>
    <row r="31" spans="1:10" ht="18" customHeight="1" x14ac:dyDescent="0.2">
      <c r="A31" s="21" t="s">
        <v>31</v>
      </c>
      <c r="B31" s="22">
        <v>7478</v>
      </c>
      <c r="C31" s="23">
        <v>1898</v>
      </c>
      <c r="D31" s="22">
        <v>1713</v>
      </c>
      <c r="E31" s="29">
        <v>2179</v>
      </c>
      <c r="F31" s="25">
        <f t="shared" si="3"/>
        <v>281</v>
      </c>
      <c r="G31" s="26">
        <f t="shared" si="4"/>
        <v>466</v>
      </c>
      <c r="H31" s="27">
        <f t="shared" si="0"/>
        <v>29.138807167691894</v>
      </c>
      <c r="I31" s="27">
        <f t="shared" si="1"/>
        <v>114.8050579557429</v>
      </c>
      <c r="J31" s="30">
        <f t="shared" si="2"/>
        <v>127.20373613543492</v>
      </c>
    </row>
    <row r="32" spans="1:10" ht="18" customHeight="1" x14ac:dyDescent="0.2">
      <c r="A32" s="21" t="s">
        <v>32</v>
      </c>
      <c r="B32" s="22">
        <v>14365</v>
      </c>
      <c r="C32" s="23">
        <v>3694</v>
      </c>
      <c r="D32" s="22">
        <v>3337</v>
      </c>
      <c r="E32" s="29">
        <v>3654</v>
      </c>
      <c r="F32" s="25">
        <f t="shared" si="3"/>
        <v>-40</v>
      </c>
      <c r="G32" s="26">
        <f t="shared" si="4"/>
        <v>317</v>
      </c>
      <c r="H32" s="27">
        <f t="shared" si="0"/>
        <v>25.436825617821089</v>
      </c>
      <c r="I32" s="27">
        <f t="shared" si="1"/>
        <v>98.917162966973464</v>
      </c>
      <c r="J32" s="30">
        <f t="shared" si="2"/>
        <v>109.4995504944561</v>
      </c>
    </row>
    <row r="33" spans="1:10" ht="18" customHeight="1" x14ac:dyDescent="0.2">
      <c r="A33" s="21" t="s">
        <v>33</v>
      </c>
      <c r="B33" s="22">
        <v>4378</v>
      </c>
      <c r="C33" s="23">
        <v>1156</v>
      </c>
      <c r="D33" s="22">
        <v>1041</v>
      </c>
      <c r="E33" s="29">
        <v>1160</v>
      </c>
      <c r="F33" s="25">
        <f t="shared" si="3"/>
        <v>4</v>
      </c>
      <c r="G33" s="26">
        <f t="shared" si="4"/>
        <v>119</v>
      </c>
      <c r="H33" s="27">
        <f t="shared" si="0"/>
        <v>26.496116948378258</v>
      </c>
      <c r="I33" s="27">
        <f t="shared" si="1"/>
        <v>100.34602076124568</v>
      </c>
      <c r="J33" s="30">
        <f t="shared" si="2"/>
        <v>111.43131604226706</v>
      </c>
    </row>
    <row r="34" spans="1:10" ht="18" customHeight="1" x14ac:dyDescent="0.2">
      <c r="A34" s="21" t="s">
        <v>34</v>
      </c>
      <c r="B34" s="22">
        <v>2328</v>
      </c>
      <c r="C34" s="23">
        <v>672</v>
      </c>
      <c r="D34" s="22">
        <v>606</v>
      </c>
      <c r="E34" s="29">
        <v>610</v>
      </c>
      <c r="F34" s="25">
        <f t="shared" si="3"/>
        <v>-62</v>
      </c>
      <c r="G34" s="26">
        <f t="shared" si="4"/>
        <v>4</v>
      </c>
      <c r="H34" s="27">
        <f t="shared" si="0"/>
        <v>26.202749140893474</v>
      </c>
      <c r="I34" s="27">
        <f t="shared" si="1"/>
        <v>90.773809523809518</v>
      </c>
      <c r="J34" s="30">
        <f t="shared" si="2"/>
        <v>100.66006600660067</v>
      </c>
    </row>
    <row r="35" spans="1:10" ht="18" customHeight="1" x14ac:dyDescent="0.2">
      <c r="A35" s="21" t="s">
        <v>35</v>
      </c>
      <c r="B35" s="22">
        <v>1631</v>
      </c>
      <c r="C35" s="23">
        <v>485</v>
      </c>
      <c r="D35" s="22">
        <v>437</v>
      </c>
      <c r="E35" s="29">
        <v>478</v>
      </c>
      <c r="F35" s="25">
        <f t="shared" si="3"/>
        <v>-7</v>
      </c>
      <c r="G35" s="26">
        <f t="shared" si="4"/>
        <v>41</v>
      </c>
      <c r="H35" s="27">
        <f t="shared" si="0"/>
        <v>29.307173513182093</v>
      </c>
      <c r="I35" s="27">
        <f t="shared" si="1"/>
        <v>98.55670103092784</v>
      </c>
      <c r="J35" s="30">
        <f t="shared" si="2"/>
        <v>109.38215102974829</v>
      </c>
    </row>
    <row r="36" spans="1:10" ht="18" customHeight="1" x14ac:dyDescent="0.2">
      <c r="A36" s="21" t="s">
        <v>36</v>
      </c>
      <c r="B36" s="22">
        <v>6768</v>
      </c>
      <c r="C36" s="23">
        <v>1809</v>
      </c>
      <c r="D36" s="22">
        <v>1633</v>
      </c>
      <c r="E36" s="29">
        <v>1723</v>
      </c>
      <c r="F36" s="25">
        <f t="shared" si="3"/>
        <v>-86</v>
      </c>
      <c r="G36" s="26">
        <f t="shared" si="4"/>
        <v>90</v>
      </c>
      <c r="H36" s="27">
        <f t="shared" si="0"/>
        <v>25.458037825059105</v>
      </c>
      <c r="I36" s="27">
        <f t="shared" si="1"/>
        <v>95.245992260917632</v>
      </c>
      <c r="J36" s="30">
        <f t="shared" si="2"/>
        <v>105.51132884262093</v>
      </c>
    </row>
    <row r="37" spans="1:10" ht="18" customHeight="1" x14ac:dyDescent="0.2">
      <c r="A37" s="21" t="s">
        <v>37</v>
      </c>
      <c r="B37" s="22">
        <v>3350</v>
      </c>
      <c r="C37" s="23">
        <v>869</v>
      </c>
      <c r="D37" s="22">
        <v>783</v>
      </c>
      <c r="E37" s="29">
        <v>850</v>
      </c>
      <c r="F37" s="25">
        <f t="shared" si="3"/>
        <v>-19</v>
      </c>
      <c r="G37" s="26">
        <f t="shared" si="4"/>
        <v>67</v>
      </c>
      <c r="H37" s="27">
        <f t="shared" si="0"/>
        <v>25.373134328358208</v>
      </c>
      <c r="I37" s="27">
        <f t="shared" si="1"/>
        <v>97.813578826237062</v>
      </c>
      <c r="J37" s="30">
        <f t="shared" si="2"/>
        <v>108.55683269476373</v>
      </c>
    </row>
    <row r="38" spans="1:10" ht="18" customHeight="1" x14ac:dyDescent="0.2">
      <c r="A38" s="21" t="s">
        <v>38</v>
      </c>
      <c r="B38" s="22">
        <v>20670</v>
      </c>
      <c r="C38" s="23">
        <v>5471</v>
      </c>
      <c r="D38" s="22">
        <v>4953</v>
      </c>
      <c r="E38" s="29">
        <v>6735</v>
      </c>
      <c r="F38" s="25">
        <f t="shared" si="3"/>
        <v>1264</v>
      </c>
      <c r="G38" s="26">
        <f t="shared" si="4"/>
        <v>1782</v>
      </c>
      <c r="H38" s="27">
        <f t="shared" si="0"/>
        <v>32.583454281567484</v>
      </c>
      <c r="I38" s="27">
        <f t="shared" si="1"/>
        <v>123.10363736062877</v>
      </c>
      <c r="J38" s="30">
        <f t="shared" si="2"/>
        <v>135.97819503331314</v>
      </c>
    </row>
    <row r="39" spans="1:10" ht="18" customHeight="1" x14ac:dyDescent="0.2">
      <c r="A39" s="21" t="s">
        <v>39</v>
      </c>
      <c r="B39" s="22">
        <v>5916</v>
      </c>
      <c r="C39" s="23">
        <v>1737</v>
      </c>
      <c r="D39" s="22">
        <v>1570</v>
      </c>
      <c r="E39" s="29">
        <v>2032</v>
      </c>
      <c r="F39" s="25">
        <f t="shared" si="3"/>
        <v>295</v>
      </c>
      <c r="G39" s="26">
        <f t="shared" si="4"/>
        <v>462</v>
      </c>
      <c r="H39" s="27">
        <f t="shared" si="0"/>
        <v>34.347532116294794</v>
      </c>
      <c r="I39" s="27">
        <f t="shared" si="1"/>
        <v>116.9833045480714</v>
      </c>
      <c r="J39" s="30">
        <f t="shared" si="2"/>
        <v>129.42675159235668</v>
      </c>
    </row>
    <row r="40" spans="1:10" ht="18" customHeight="1" x14ac:dyDescent="0.2">
      <c r="A40" s="21" t="s">
        <v>62</v>
      </c>
      <c r="B40" s="22">
        <v>6117</v>
      </c>
      <c r="C40" s="23">
        <v>1750</v>
      </c>
      <c r="D40" s="22">
        <v>1577</v>
      </c>
      <c r="E40" s="29">
        <v>1866</v>
      </c>
      <c r="F40" s="25">
        <f t="shared" si="3"/>
        <v>116</v>
      </c>
      <c r="G40" s="26">
        <f t="shared" si="4"/>
        <v>289</v>
      </c>
      <c r="H40" s="27">
        <f t="shared" si="0"/>
        <v>30.505149583128983</v>
      </c>
      <c r="I40" s="27">
        <f t="shared" si="1"/>
        <v>106.62857142857143</v>
      </c>
      <c r="J40" s="30">
        <f t="shared" si="2"/>
        <v>118.32593532022828</v>
      </c>
    </row>
    <row r="41" spans="1:10" ht="18" customHeight="1" x14ac:dyDescent="0.2">
      <c r="A41" s="21" t="s">
        <v>41</v>
      </c>
      <c r="B41" s="22">
        <v>15033</v>
      </c>
      <c r="C41" s="23">
        <v>4210</v>
      </c>
      <c r="D41" s="22">
        <v>3798</v>
      </c>
      <c r="E41" s="29">
        <v>4146</v>
      </c>
      <c r="F41" s="25">
        <f t="shared" si="3"/>
        <v>-64</v>
      </c>
      <c r="G41" s="26">
        <f t="shared" si="4"/>
        <v>348</v>
      </c>
      <c r="H41" s="27">
        <f t="shared" si="0"/>
        <v>27.579325483935342</v>
      </c>
      <c r="I41" s="27">
        <f t="shared" si="1"/>
        <v>98.47980997624704</v>
      </c>
      <c r="J41" s="30">
        <f t="shared" si="2"/>
        <v>109.16271721958925</v>
      </c>
    </row>
    <row r="42" spans="1:10" ht="18" customHeight="1" x14ac:dyDescent="0.2">
      <c r="A42" s="21" t="s">
        <v>42</v>
      </c>
      <c r="B42" s="22">
        <v>6511</v>
      </c>
      <c r="C42" s="23">
        <v>2315</v>
      </c>
      <c r="D42" s="22">
        <v>2093</v>
      </c>
      <c r="E42" s="29">
        <v>2457</v>
      </c>
      <c r="F42" s="25">
        <f t="shared" si="3"/>
        <v>142</v>
      </c>
      <c r="G42" s="26">
        <f t="shared" si="4"/>
        <v>364</v>
      </c>
      <c r="H42" s="27">
        <f t="shared" si="0"/>
        <v>37.736138841959757</v>
      </c>
      <c r="I42" s="27">
        <f t="shared" si="1"/>
        <v>106.13390928725701</v>
      </c>
      <c r="J42" s="30">
        <f t="shared" si="2"/>
        <v>117.39130434782609</v>
      </c>
    </row>
    <row r="43" spans="1:10" ht="18" customHeight="1" x14ac:dyDescent="0.2">
      <c r="A43" s="21" t="s">
        <v>43</v>
      </c>
      <c r="B43" s="22">
        <v>6306</v>
      </c>
      <c r="C43" s="23">
        <v>1904</v>
      </c>
      <c r="D43" s="22">
        <v>1723</v>
      </c>
      <c r="E43" s="29">
        <v>2334</v>
      </c>
      <c r="F43" s="25">
        <f t="shared" si="3"/>
        <v>430</v>
      </c>
      <c r="G43" s="26">
        <f t="shared" si="4"/>
        <v>611</v>
      </c>
      <c r="H43" s="27">
        <f t="shared" si="0"/>
        <v>37.012369172216935</v>
      </c>
      <c r="I43" s="27">
        <f t="shared" si="1"/>
        <v>122.58403361344538</v>
      </c>
      <c r="J43" s="30">
        <f t="shared" si="2"/>
        <v>135.46140452698779</v>
      </c>
    </row>
    <row r="44" spans="1:10" ht="18" customHeight="1" x14ac:dyDescent="0.2">
      <c r="A44" s="21" t="s">
        <v>44</v>
      </c>
      <c r="B44" s="22">
        <v>7509</v>
      </c>
      <c r="C44" s="23">
        <v>2228</v>
      </c>
      <c r="D44" s="22">
        <v>2015</v>
      </c>
      <c r="E44" s="29">
        <v>2854</v>
      </c>
      <c r="F44" s="25">
        <f t="shared" si="3"/>
        <v>626</v>
      </c>
      <c r="G44" s="26">
        <f t="shared" si="4"/>
        <v>839</v>
      </c>
      <c r="H44" s="27">
        <f t="shared" si="0"/>
        <v>38.007724064455992</v>
      </c>
      <c r="I44" s="27">
        <f t="shared" si="1"/>
        <v>128.09694793536804</v>
      </c>
      <c r="J44" s="30">
        <f t="shared" si="2"/>
        <v>141.63771712158808</v>
      </c>
    </row>
    <row r="45" spans="1:10" ht="18" customHeight="1" x14ac:dyDescent="0.2">
      <c r="A45" s="21" t="s">
        <v>45</v>
      </c>
      <c r="B45" s="22">
        <v>27597</v>
      </c>
      <c r="C45" s="23">
        <v>6900</v>
      </c>
      <c r="D45" s="22">
        <v>6235</v>
      </c>
      <c r="E45" s="29">
        <v>7372</v>
      </c>
      <c r="F45" s="25">
        <f t="shared" si="3"/>
        <v>472</v>
      </c>
      <c r="G45" s="26">
        <f t="shared" si="4"/>
        <v>1137</v>
      </c>
      <c r="H45" s="27">
        <f t="shared" si="0"/>
        <v>26.713048519766641</v>
      </c>
      <c r="I45" s="27">
        <f t="shared" si="1"/>
        <v>106.84057971014494</v>
      </c>
      <c r="J45" s="30">
        <f t="shared" si="2"/>
        <v>118.23576583801123</v>
      </c>
    </row>
    <row r="46" spans="1:10" ht="18" customHeight="1" x14ac:dyDescent="0.2">
      <c r="A46" s="21" t="s">
        <v>46</v>
      </c>
      <c r="B46" s="22">
        <v>10638</v>
      </c>
      <c r="C46" s="23">
        <v>2905</v>
      </c>
      <c r="D46" s="22">
        <v>2624</v>
      </c>
      <c r="E46" s="29">
        <v>2980</v>
      </c>
      <c r="F46" s="25">
        <f t="shared" si="3"/>
        <v>75</v>
      </c>
      <c r="G46" s="26">
        <f t="shared" si="4"/>
        <v>356</v>
      </c>
      <c r="H46" s="27">
        <f t="shared" si="0"/>
        <v>28.012784357962023</v>
      </c>
      <c r="I46" s="27">
        <f t="shared" si="1"/>
        <v>102.58175559380378</v>
      </c>
      <c r="J46" s="30">
        <f t="shared" si="2"/>
        <v>113.56707317073172</v>
      </c>
    </row>
    <row r="47" spans="1:10" ht="18" customHeight="1" x14ac:dyDescent="0.2">
      <c r="A47" s="21" t="s">
        <v>47</v>
      </c>
      <c r="B47" s="22">
        <v>2638</v>
      </c>
      <c r="C47" s="23">
        <v>667</v>
      </c>
      <c r="D47" s="22">
        <v>604</v>
      </c>
      <c r="E47" s="29">
        <v>661</v>
      </c>
      <c r="F47" s="25">
        <f t="shared" si="3"/>
        <v>-6</v>
      </c>
      <c r="G47" s="26">
        <f t="shared" si="4"/>
        <v>57</v>
      </c>
      <c r="H47" s="27">
        <f t="shared" si="0"/>
        <v>25.056861258529189</v>
      </c>
      <c r="I47" s="27">
        <f t="shared" si="1"/>
        <v>99.100449775112438</v>
      </c>
      <c r="J47" s="30">
        <f t="shared" si="2"/>
        <v>109.43708609271523</v>
      </c>
    </row>
    <row r="48" spans="1:10" ht="18" customHeight="1" x14ac:dyDescent="0.2">
      <c r="A48" s="21" t="s">
        <v>48</v>
      </c>
      <c r="B48" s="22">
        <v>11137</v>
      </c>
      <c r="C48" s="23">
        <v>3105</v>
      </c>
      <c r="D48" s="22">
        <v>2802</v>
      </c>
      <c r="E48" s="29">
        <v>3834</v>
      </c>
      <c r="F48" s="25">
        <f t="shared" si="3"/>
        <v>729</v>
      </c>
      <c r="G48" s="26">
        <f t="shared" si="4"/>
        <v>1032</v>
      </c>
      <c r="H48" s="27">
        <f t="shared" si="0"/>
        <v>34.425787914160004</v>
      </c>
      <c r="I48" s="27">
        <f t="shared" si="1"/>
        <v>123.47826086956522</v>
      </c>
      <c r="J48" s="30">
        <f t="shared" si="2"/>
        <v>136.83083511777301</v>
      </c>
    </row>
    <row r="49" spans="1:10" ht="18" customHeight="1" x14ac:dyDescent="0.2">
      <c r="A49" s="21" t="s">
        <v>49</v>
      </c>
      <c r="B49" s="22">
        <v>2917</v>
      </c>
      <c r="C49" s="23">
        <v>728</v>
      </c>
      <c r="D49" s="22">
        <v>657</v>
      </c>
      <c r="E49" s="29">
        <v>885</v>
      </c>
      <c r="F49" s="25">
        <f t="shared" si="3"/>
        <v>157</v>
      </c>
      <c r="G49" s="26">
        <f t="shared" si="4"/>
        <v>228</v>
      </c>
      <c r="H49" s="27">
        <f t="shared" si="0"/>
        <v>30.339389784024682</v>
      </c>
      <c r="I49" s="27">
        <f t="shared" si="1"/>
        <v>121.56593406593406</v>
      </c>
      <c r="J49" s="30">
        <f t="shared" si="2"/>
        <v>134.70319634703196</v>
      </c>
    </row>
    <row r="50" spans="1:10" ht="18" customHeight="1" x14ac:dyDescent="0.2">
      <c r="A50" s="31" t="s">
        <v>50</v>
      </c>
      <c r="B50" s="32">
        <f>SUM(B14:B49)</f>
        <v>422575</v>
      </c>
      <c r="C50" s="32">
        <f>SUM(C14:C49)</f>
        <v>110814</v>
      </c>
      <c r="D50" s="32">
        <f>SUM(D14:D49)</f>
        <v>100065</v>
      </c>
      <c r="E50" s="32">
        <f>SUM(E14:E49)</f>
        <v>116513</v>
      </c>
      <c r="F50" s="33">
        <f>+E50-C50</f>
        <v>5699</v>
      </c>
      <c r="G50" s="34">
        <f>+E50-D50</f>
        <v>16448</v>
      </c>
      <c r="H50" s="35">
        <f t="shared" si="0"/>
        <v>27.572146956161632</v>
      </c>
      <c r="I50" s="35">
        <f t="shared" si="1"/>
        <v>105.14285198621114</v>
      </c>
      <c r="J50" s="35">
        <f t="shared" si="2"/>
        <v>116.4373157447659</v>
      </c>
    </row>
    <row r="51" spans="1:10" ht="18" customHeight="1" x14ac:dyDescent="0.2">
      <c r="A51" s="36" t="s">
        <v>63</v>
      </c>
      <c r="B51" s="37">
        <v>0</v>
      </c>
      <c r="C51" s="37">
        <v>0</v>
      </c>
      <c r="D51" s="37">
        <v>-2</v>
      </c>
      <c r="E51" s="37">
        <v>0</v>
      </c>
      <c r="F51" s="33">
        <f>+E51-C51</f>
        <v>0</v>
      </c>
      <c r="G51" s="34">
        <f>+E51-D51</f>
        <v>2</v>
      </c>
      <c r="H51" s="35">
        <v>0</v>
      </c>
      <c r="I51" s="35">
        <v>0</v>
      </c>
      <c r="J51" s="35">
        <v>0</v>
      </c>
    </row>
    <row r="52" spans="1:10" ht="19.5" customHeight="1" x14ac:dyDescent="0.2">
      <c r="A52" s="38" t="s">
        <v>75</v>
      </c>
      <c r="B52" s="39">
        <f>+B50+B51</f>
        <v>422575</v>
      </c>
      <c r="C52" s="39">
        <f>+C50+C51</f>
        <v>110814</v>
      </c>
      <c r="D52" s="39">
        <f>+D50+D51</f>
        <v>100063</v>
      </c>
      <c r="E52" s="39">
        <f>+E50+E51</f>
        <v>116513</v>
      </c>
      <c r="F52" s="33">
        <f>+E52-C52</f>
        <v>5699</v>
      </c>
      <c r="G52" s="34">
        <f>+E52-D52</f>
        <v>16450</v>
      </c>
      <c r="H52" s="35">
        <f>+E52/B52*100</f>
        <v>27.572146956161632</v>
      </c>
      <c r="I52" s="35">
        <f t="shared" si="1"/>
        <v>105.14285198621114</v>
      </c>
      <c r="J52" s="35">
        <f t="shared" si="2"/>
        <v>116.43964302489431</v>
      </c>
    </row>
    <row r="53" spans="1:10" x14ac:dyDescent="0.2">
      <c r="A53" s="40"/>
      <c r="B53" s="40"/>
      <c r="C53" s="40"/>
      <c r="D53" s="40"/>
      <c r="E53" s="40"/>
      <c r="F53" s="40"/>
      <c r="G53" s="41"/>
      <c r="H53" s="40"/>
    </row>
    <row r="101" spans="7:10" ht="19.5" customHeight="1" x14ac:dyDescent="0.2">
      <c r="G101" s="1"/>
      <c r="H101" s="1"/>
      <c r="J101" s="1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5"/>
  <sheetViews>
    <sheetView workbookViewId="0">
      <selection activeCell="A52" sqref="A4:I52"/>
    </sheetView>
  </sheetViews>
  <sheetFormatPr defaultRowHeight="14.25" x14ac:dyDescent="0.2"/>
  <cols>
    <col min="1" max="1" width="28.28515625" style="9" customWidth="1"/>
    <col min="2" max="2" width="13" style="9" customWidth="1"/>
    <col min="3" max="3" width="14.140625" style="9" customWidth="1"/>
    <col min="4" max="5" width="12.7109375" style="9" customWidth="1"/>
    <col min="6" max="9" width="11.28515625" style="9" customWidth="1"/>
    <col min="10" max="10" width="12.140625" style="54" customWidth="1"/>
    <col min="11" max="16384" width="9.140625" style="9"/>
  </cols>
  <sheetData>
    <row r="3" spans="1:10" ht="15" x14ac:dyDescent="0.25">
      <c r="A3" s="50" t="s">
        <v>0</v>
      </c>
      <c r="B3" s="50"/>
      <c r="C3" s="50"/>
      <c r="D3" s="50"/>
      <c r="E3" s="50"/>
      <c r="F3" s="50"/>
      <c r="G3" s="50"/>
      <c r="H3" s="50"/>
      <c r="I3" s="51"/>
      <c r="J3" s="52"/>
    </row>
    <row r="4" spans="1:10" ht="18" customHeight="1" x14ac:dyDescent="0.25">
      <c r="A4" s="9" t="s">
        <v>77</v>
      </c>
      <c r="B4" s="50"/>
      <c r="C4" s="50"/>
      <c r="D4" s="50"/>
      <c r="E4" s="50"/>
      <c r="F4" s="50"/>
      <c r="G4" s="50"/>
      <c r="H4" s="50"/>
      <c r="I4" s="50"/>
      <c r="J4" s="53"/>
    </row>
    <row r="5" spans="1:10" ht="13.5" customHeight="1" x14ac:dyDescent="0.2">
      <c r="A5" s="9" t="s">
        <v>76</v>
      </c>
    </row>
    <row r="6" spans="1:10" ht="13.5" customHeight="1" x14ac:dyDescent="0.2"/>
    <row r="7" spans="1:10" ht="13.5" customHeight="1" x14ac:dyDescent="0.2"/>
    <row r="8" spans="1:10" ht="13.5" customHeight="1" x14ac:dyDescent="0.2">
      <c r="I8" s="51" t="s">
        <v>1</v>
      </c>
      <c r="J8" s="52"/>
    </row>
    <row r="9" spans="1:10" ht="18.75" customHeight="1" x14ac:dyDescent="0.2">
      <c r="A9" s="272" t="s">
        <v>2</v>
      </c>
      <c r="B9" s="274" t="s">
        <v>3</v>
      </c>
      <c r="C9" s="275"/>
      <c r="D9" s="275"/>
      <c r="E9" s="275"/>
      <c r="F9" s="275"/>
      <c r="G9" s="275"/>
      <c r="H9" s="275"/>
      <c r="I9" s="276"/>
      <c r="J9" s="55"/>
    </row>
    <row r="10" spans="1:10" ht="18.75" customHeight="1" x14ac:dyDescent="0.2">
      <c r="A10" s="273"/>
      <c r="B10" s="277" t="s">
        <v>4</v>
      </c>
      <c r="C10" s="277" t="s">
        <v>5</v>
      </c>
      <c r="D10" s="279" t="s">
        <v>6</v>
      </c>
      <c r="E10" s="280"/>
      <c r="F10" s="283" t="s">
        <v>7</v>
      </c>
      <c r="G10" s="283"/>
      <c r="H10" s="284" t="s">
        <v>8</v>
      </c>
      <c r="I10" s="285"/>
      <c r="J10" s="56"/>
    </row>
    <row r="11" spans="1:10" ht="18.75" customHeight="1" x14ac:dyDescent="0.2">
      <c r="A11" s="273"/>
      <c r="B11" s="277"/>
      <c r="C11" s="277"/>
      <c r="D11" s="281"/>
      <c r="E11" s="282"/>
      <c r="F11" s="255" t="s">
        <v>9</v>
      </c>
      <c r="G11" s="255" t="s">
        <v>10</v>
      </c>
      <c r="H11" s="255" t="s">
        <v>11</v>
      </c>
      <c r="I11" s="255" t="s">
        <v>12</v>
      </c>
      <c r="J11" s="56"/>
    </row>
    <row r="12" spans="1:10" ht="18.75" customHeight="1" x14ac:dyDescent="0.2">
      <c r="A12" s="273"/>
      <c r="B12" s="278"/>
      <c r="C12" s="278"/>
      <c r="D12" s="57">
        <v>2011</v>
      </c>
      <c r="E12" s="57">
        <v>2012</v>
      </c>
      <c r="F12" s="257"/>
      <c r="G12" s="257"/>
      <c r="H12" s="257"/>
      <c r="I12" s="257"/>
      <c r="J12" s="56"/>
    </row>
    <row r="13" spans="1:10" ht="18" customHeight="1" x14ac:dyDescent="0.2">
      <c r="A13" s="58" t="s">
        <v>13</v>
      </c>
      <c r="B13" s="59">
        <v>1</v>
      </c>
      <c r="C13" s="59">
        <v>2</v>
      </c>
      <c r="D13" s="59">
        <v>3</v>
      </c>
      <c r="E13" s="59">
        <v>4</v>
      </c>
      <c r="F13" s="59">
        <v>5</v>
      </c>
      <c r="G13" s="59">
        <v>6</v>
      </c>
      <c r="H13" s="59">
        <v>7</v>
      </c>
      <c r="I13" s="59">
        <v>8</v>
      </c>
      <c r="J13" s="60"/>
    </row>
    <row r="14" spans="1:10" ht="18" customHeight="1" x14ac:dyDescent="0.2">
      <c r="A14" s="61" t="s">
        <v>14</v>
      </c>
      <c r="B14" s="25">
        <v>214</v>
      </c>
      <c r="C14" s="25">
        <v>73</v>
      </c>
      <c r="D14" s="25">
        <v>117</v>
      </c>
      <c r="E14" s="25">
        <v>334</v>
      </c>
      <c r="F14" s="25">
        <f t="shared" ref="F14:F51" si="0">+E14-C14</f>
        <v>261</v>
      </c>
      <c r="G14" s="26">
        <f>+E14-D14</f>
        <v>217</v>
      </c>
      <c r="H14" s="62">
        <f>+E14/B14*100</f>
        <v>156.07476635514018</v>
      </c>
      <c r="I14" s="63" t="s">
        <v>53</v>
      </c>
      <c r="J14" s="64"/>
    </row>
    <row r="15" spans="1:10" ht="18" customHeight="1" x14ac:dyDescent="0.2">
      <c r="A15" s="61" t="s">
        <v>15</v>
      </c>
      <c r="B15" s="25">
        <v>28</v>
      </c>
      <c r="C15" s="25">
        <v>8</v>
      </c>
      <c r="D15" s="25">
        <v>13</v>
      </c>
      <c r="E15" s="25">
        <v>4</v>
      </c>
      <c r="F15" s="25">
        <f t="shared" si="0"/>
        <v>-4</v>
      </c>
      <c r="G15" s="26">
        <f t="shared" ref="G15:G52" si="1">+E15-D15</f>
        <v>-9</v>
      </c>
      <c r="H15" s="27">
        <f>+E15/B15*100</f>
        <v>14.285714285714285</v>
      </c>
      <c r="I15" s="30">
        <f>+E15/C15*100</f>
        <v>50</v>
      </c>
      <c r="J15" s="64"/>
    </row>
    <row r="16" spans="1:10" ht="18" customHeight="1" x14ac:dyDescent="0.2">
      <c r="A16" s="61" t="s">
        <v>16</v>
      </c>
      <c r="B16" s="25">
        <v>78</v>
      </c>
      <c r="C16" s="25">
        <v>1</v>
      </c>
      <c r="D16" s="25">
        <v>1</v>
      </c>
      <c r="E16" s="25">
        <v>2</v>
      </c>
      <c r="F16" s="25">
        <f t="shared" si="0"/>
        <v>1</v>
      </c>
      <c r="G16" s="26">
        <f t="shared" si="1"/>
        <v>1</v>
      </c>
      <c r="H16" s="27">
        <f>+E16/B16*100</f>
        <v>2.5641025641025639</v>
      </c>
      <c r="I16" s="30">
        <f>+E16/C16*100</f>
        <v>200</v>
      </c>
      <c r="J16" s="64"/>
    </row>
    <row r="17" spans="1:10" ht="18" customHeight="1" x14ac:dyDescent="0.2">
      <c r="A17" s="61" t="s">
        <v>17</v>
      </c>
      <c r="B17" s="25">
        <v>38</v>
      </c>
      <c r="C17" s="25">
        <v>5</v>
      </c>
      <c r="D17" s="25">
        <v>5</v>
      </c>
      <c r="E17" s="25">
        <v>8</v>
      </c>
      <c r="F17" s="25">
        <f t="shared" si="0"/>
        <v>3</v>
      </c>
      <c r="G17" s="26">
        <f t="shared" si="1"/>
        <v>3</v>
      </c>
      <c r="H17" s="27">
        <f>+E17/B17*100</f>
        <v>21.052631578947366</v>
      </c>
      <c r="I17" s="30">
        <f>+E17/C17*100</f>
        <v>160</v>
      </c>
      <c r="J17" s="64"/>
    </row>
    <row r="18" spans="1:10" ht="18" customHeight="1" x14ac:dyDescent="0.2">
      <c r="A18" s="61" t="s">
        <v>18</v>
      </c>
      <c r="B18" s="25">
        <v>88</v>
      </c>
      <c r="C18" s="25">
        <v>8</v>
      </c>
      <c r="D18" s="25">
        <v>10</v>
      </c>
      <c r="E18" s="25">
        <v>3</v>
      </c>
      <c r="F18" s="25">
        <f t="shared" si="0"/>
        <v>-5</v>
      </c>
      <c r="G18" s="26">
        <f t="shared" si="1"/>
        <v>-7</v>
      </c>
      <c r="H18" s="27">
        <f>+E18/B18*100</f>
        <v>3.4090909090909087</v>
      </c>
      <c r="I18" s="30">
        <f>+E18/C18*100</f>
        <v>37.5</v>
      </c>
      <c r="J18" s="64"/>
    </row>
    <row r="19" spans="1:10" ht="18" customHeight="1" x14ac:dyDescent="0.2">
      <c r="A19" s="61" t="s">
        <v>19</v>
      </c>
      <c r="B19" s="25">
        <v>18</v>
      </c>
      <c r="C19" s="25">
        <v>2</v>
      </c>
      <c r="D19" s="25">
        <v>7</v>
      </c>
      <c r="E19" s="25">
        <v>8</v>
      </c>
      <c r="F19" s="25">
        <f t="shared" si="0"/>
        <v>6</v>
      </c>
      <c r="G19" s="26">
        <f t="shared" si="1"/>
        <v>1</v>
      </c>
      <c r="H19" s="27">
        <f t="shared" ref="H19:H52" si="2">+E19/B19*100</f>
        <v>44.444444444444443</v>
      </c>
      <c r="I19" s="65" t="s">
        <v>53</v>
      </c>
      <c r="J19" s="64"/>
    </row>
    <row r="20" spans="1:10" ht="18" customHeight="1" x14ac:dyDescent="0.2">
      <c r="A20" s="61" t="s">
        <v>20</v>
      </c>
      <c r="B20" s="25">
        <v>29</v>
      </c>
      <c r="C20" s="25">
        <v>6</v>
      </c>
      <c r="D20" s="25">
        <v>8</v>
      </c>
      <c r="E20" s="25">
        <v>6</v>
      </c>
      <c r="F20" s="25">
        <f t="shared" si="0"/>
        <v>0</v>
      </c>
      <c r="G20" s="26">
        <f t="shared" si="1"/>
        <v>-2</v>
      </c>
      <c r="H20" s="27">
        <f t="shared" si="2"/>
        <v>20.689655172413794</v>
      </c>
      <c r="I20" s="30">
        <f t="shared" ref="I20:I52" si="3">+E20/C20*100</f>
        <v>100</v>
      </c>
      <c r="J20" s="64"/>
    </row>
    <row r="21" spans="1:10" ht="18" customHeight="1" x14ac:dyDescent="0.2">
      <c r="A21" s="61" t="s">
        <v>21</v>
      </c>
      <c r="B21" s="25">
        <v>144</v>
      </c>
      <c r="C21" s="25">
        <v>8</v>
      </c>
      <c r="D21" s="25">
        <v>12</v>
      </c>
      <c r="E21" s="25">
        <v>4</v>
      </c>
      <c r="F21" s="25">
        <f t="shared" si="0"/>
        <v>-4</v>
      </c>
      <c r="G21" s="26">
        <f t="shared" si="1"/>
        <v>-8</v>
      </c>
      <c r="H21" s="27">
        <f t="shared" si="2"/>
        <v>2.7777777777777777</v>
      </c>
      <c r="I21" s="30">
        <f t="shared" si="3"/>
        <v>50</v>
      </c>
      <c r="J21" s="64"/>
    </row>
    <row r="22" spans="1:10" ht="18" customHeight="1" x14ac:dyDescent="0.2">
      <c r="A22" s="61" t="s">
        <v>22</v>
      </c>
      <c r="B22" s="25">
        <v>135</v>
      </c>
      <c r="C22" s="25">
        <v>22</v>
      </c>
      <c r="D22" s="25">
        <v>29</v>
      </c>
      <c r="E22" s="25">
        <v>257</v>
      </c>
      <c r="F22" s="25">
        <f t="shared" si="0"/>
        <v>235</v>
      </c>
      <c r="G22" s="26">
        <f t="shared" si="1"/>
        <v>228</v>
      </c>
      <c r="H22" s="27">
        <f t="shared" si="2"/>
        <v>190.37037037037038</v>
      </c>
      <c r="I22" s="65" t="s">
        <v>53</v>
      </c>
      <c r="J22" s="64"/>
    </row>
    <row r="23" spans="1:10" ht="18" customHeight="1" x14ac:dyDescent="0.2">
      <c r="A23" s="61" t="s">
        <v>23</v>
      </c>
      <c r="B23" s="25">
        <v>2</v>
      </c>
      <c r="C23" s="25">
        <v>2</v>
      </c>
      <c r="D23" s="25">
        <v>0</v>
      </c>
      <c r="E23" s="25">
        <v>0</v>
      </c>
      <c r="F23" s="25">
        <f t="shared" si="0"/>
        <v>-2</v>
      </c>
      <c r="G23" s="26">
        <f t="shared" si="1"/>
        <v>0</v>
      </c>
      <c r="H23" s="27">
        <f t="shared" si="2"/>
        <v>0</v>
      </c>
      <c r="I23" s="30">
        <f t="shared" si="3"/>
        <v>0</v>
      </c>
      <c r="J23" s="64"/>
    </row>
    <row r="24" spans="1:10" ht="18" customHeight="1" x14ac:dyDescent="0.2">
      <c r="A24" s="61" t="s">
        <v>24</v>
      </c>
      <c r="B24" s="25">
        <v>307</v>
      </c>
      <c r="C24" s="25">
        <v>238</v>
      </c>
      <c r="D24" s="25">
        <v>414</v>
      </c>
      <c r="E24" s="25">
        <v>38</v>
      </c>
      <c r="F24" s="25">
        <f t="shared" si="0"/>
        <v>-200</v>
      </c>
      <c r="G24" s="26">
        <f t="shared" si="1"/>
        <v>-376</v>
      </c>
      <c r="H24" s="27">
        <f t="shared" si="2"/>
        <v>12.37785016286645</v>
      </c>
      <c r="I24" s="30">
        <f t="shared" si="3"/>
        <v>15.966386554621847</v>
      </c>
      <c r="J24" s="64"/>
    </row>
    <row r="25" spans="1:10" ht="18" customHeight="1" x14ac:dyDescent="0.2">
      <c r="A25" s="61" t="s">
        <v>25</v>
      </c>
      <c r="B25" s="25">
        <v>6</v>
      </c>
      <c r="C25" s="25">
        <v>2</v>
      </c>
      <c r="D25" s="25">
        <v>0</v>
      </c>
      <c r="E25" s="25">
        <v>95</v>
      </c>
      <c r="F25" s="25">
        <f t="shared" si="0"/>
        <v>93</v>
      </c>
      <c r="G25" s="26">
        <f t="shared" si="1"/>
        <v>95</v>
      </c>
      <c r="H25" s="66" t="s">
        <v>53</v>
      </c>
      <c r="I25" s="65" t="s">
        <v>53</v>
      </c>
      <c r="J25" s="64"/>
    </row>
    <row r="26" spans="1:10" ht="18" customHeight="1" x14ac:dyDescent="0.2">
      <c r="A26" s="61" t="s">
        <v>26</v>
      </c>
      <c r="B26" s="25">
        <v>191</v>
      </c>
      <c r="C26" s="25">
        <v>94</v>
      </c>
      <c r="D26" s="25">
        <v>236</v>
      </c>
      <c r="E26" s="25">
        <v>15</v>
      </c>
      <c r="F26" s="25">
        <f t="shared" si="0"/>
        <v>-79</v>
      </c>
      <c r="G26" s="26">
        <f t="shared" si="1"/>
        <v>-221</v>
      </c>
      <c r="H26" s="27">
        <f t="shared" si="2"/>
        <v>7.8534031413612562</v>
      </c>
      <c r="I26" s="30">
        <f t="shared" si="3"/>
        <v>15.957446808510639</v>
      </c>
      <c r="J26" s="64"/>
    </row>
    <row r="27" spans="1:10" ht="18" customHeight="1" x14ac:dyDescent="0.2">
      <c r="A27" s="61" t="s">
        <v>27</v>
      </c>
      <c r="B27" s="25">
        <v>89</v>
      </c>
      <c r="C27" s="25">
        <v>39</v>
      </c>
      <c r="D27" s="25">
        <v>53</v>
      </c>
      <c r="E27" s="25">
        <v>0</v>
      </c>
      <c r="F27" s="25">
        <f t="shared" si="0"/>
        <v>-39</v>
      </c>
      <c r="G27" s="26">
        <f t="shared" si="1"/>
        <v>-53</v>
      </c>
      <c r="H27" s="27">
        <f t="shared" si="2"/>
        <v>0</v>
      </c>
      <c r="I27" s="30">
        <f t="shared" si="3"/>
        <v>0</v>
      </c>
      <c r="J27" s="64"/>
    </row>
    <row r="28" spans="1:10" ht="18" customHeight="1" x14ac:dyDescent="0.2">
      <c r="A28" s="61" t="s">
        <v>28</v>
      </c>
      <c r="B28" s="25">
        <v>2</v>
      </c>
      <c r="C28" s="25">
        <v>2</v>
      </c>
      <c r="D28" s="25">
        <v>0</v>
      </c>
      <c r="E28" s="25">
        <v>23</v>
      </c>
      <c r="F28" s="25">
        <f t="shared" si="0"/>
        <v>21</v>
      </c>
      <c r="G28" s="26">
        <f t="shared" si="1"/>
        <v>23</v>
      </c>
      <c r="H28" s="66" t="s">
        <v>53</v>
      </c>
      <c r="I28" s="65" t="s">
        <v>53</v>
      </c>
      <c r="J28" s="64"/>
    </row>
    <row r="29" spans="1:10" ht="18" customHeight="1" x14ac:dyDescent="0.2">
      <c r="A29" s="61" t="s">
        <v>29</v>
      </c>
      <c r="B29" s="25">
        <v>114</v>
      </c>
      <c r="C29" s="25">
        <v>27</v>
      </c>
      <c r="D29" s="25">
        <v>0</v>
      </c>
      <c r="E29" s="25">
        <v>3</v>
      </c>
      <c r="F29" s="25">
        <f t="shared" si="0"/>
        <v>-24</v>
      </c>
      <c r="G29" s="26">
        <f t="shared" si="1"/>
        <v>3</v>
      </c>
      <c r="H29" s="27">
        <f t="shared" si="2"/>
        <v>2.6315789473684208</v>
      </c>
      <c r="I29" s="30">
        <f t="shared" si="3"/>
        <v>11.111111111111111</v>
      </c>
      <c r="J29" s="64"/>
    </row>
    <row r="30" spans="1:10" ht="18" customHeight="1" x14ac:dyDescent="0.2">
      <c r="A30" s="61" t="s">
        <v>30</v>
      </c>
      <c r="B30" s="25">
        <v>49</v>
      </c>
      <c r="C30" s="25">
        <v>10</v>
      </c>
      <c r="D30" s="25">
        <v>12</v>
      </c>
      <c r="E30" s="25">
        <v>6</v>
      </c>
      <c r="F30" s="25">
        <f t="shared" si="0"/>
        <v>-4</v>
      </c>
      <c r="G30" s="26">
        <f t="shared" si="1"/>
        <v>-6</v>
      </c>
      <c r="H30" s="27">
        <f t="shared" si="2"/>
        <v>12.244897959183673</v>
      </c>
      <c r="I30" s="30">
        <f t="shared" si="3"/>
        <v>60</v>
      </c>
      <c r="J30" s="64"/>
    </row>
    <row r="31" spans="1:10" ht="18" customHeight="1" x14ac:dyDescent="0.2">
      <c r="A31" s="61" t="s">
        <v>31</v>
      </c>
      <c r="B31" s="25">
        <v>94</v>
      </c>
      <c r="C31" s="25">
        <v>3</v>
      </c>
      <c r="D31" s="25">
        <v>0</v>
      </c>
      <c r="E31" s="25">
        <v>1</v>
      </c>
      <c r="F31" s="25">
        <f t="shared" si="0"/>
        <v>-2</v>
      </c>
      <c r="G31" s="26">
        <f t="shared" si="1"/>
        <v>1</v>
      </c>
      <c r="H31" s="27">
        <f t="shared" si="2"/>
        <v>1.0638297872340425</v>
      </c>
      <c r="I31" s="30">
        <f t="shared" si="3"/>
        <v>33.333333333333329</v>
      </c>
      <c r="J31" s="64"/>
    </row>
    <row r="32" spans="1:10" ht="18" customHeight="1" x14ac:dyDescent="0.2">
      <c r="A32" s="61" t="s">
        <v>32</v>
      </c>
      <c r="B32" s="25">
        <v>86</v>
      </c>
      <c r="C32" s="25">
        <v>12</v>
      </c>
      <c r="D32" s="25">
        <v>24</v>
      </c>
      <c r="E32" s="25">
        <v>17</v>
      </c>
      <c r="F32" s="25">
        <f t="shared" si="0"/>
        <v>5</v>
      </c>
      <c r="G32" s="26">
        <f t="shared" si="1"/>
        <v>-7</v>
      </c>
      <c r="H32" s="27">
        <f t="shared" si="2"/>
        <v>19.767441860465116</v>
      </c>
      <c r="I32" s="30">
        <f t="shared" si="3"/>
        <v>141.66666666666669</v>
      </c>
      <c r="J32" s="64"/>
    </row>
    <row r="33" spans="1:10" ht="18" customHeight="1" x14ac:dyDescent="0.2">
      <c r="A33" s="61" t="s">
        <v>33</v>
      </c>
      <c r="B33" s="25">
        <v>2</v>
      </c>
      <c r="C33" s="25">
        <v>2</v>
      </c>
      <c r="D33" s="25">
        <v>0</v>
      </c>
      <c r="E33" s="25">
        <v>700</v>
      </c>
      <c r="F33" s="25">
        <f t="shared" si="0"/>
        <v>698</v>
      </c>
      <c r="G33" s="26">
        <f t="shared" si="1"/>
        <v>700</v>
      </c>
      <c r="H33" s="66" t="s">
        <v>53</v>
      </c>
      <c r="I33" s="65" t="s">
        <v>53</v>
      </c>
      <c r="J33" s="64"/>
    </row>
    <row r="34" spans="1:10" ht="18" customHeight="1" x14ac:dyDescent="0.2">
      <c r="A34" s="61" t="s">
        <v>34</v>
      </c>
      <c r="B34" s="25">
        <v>19</v>
      </c>
      <c r="C34" s="25">
        <v>3</v>
      </c>
      <c r="D34" s="25">
        <v>1</v>
      </c>
      <c r="E34" s="25">
        <v>0</v>
      </c>
      <c r="F34" s="25">
        <f t="shared" si="0"/>
        <v>-3</v>
      </c>
      <c r="G34" s="26">
        <f t="shared" si="1"/>
        <v>-1</v>
      </c>
      <c r="H34" s="27">
        <f t="shared" si="2"/>
        <v>0</v>
      </c>
      <c r="I34" s="30">
        <f t="shared" si="3"/>
        <v>0</v>
      </c>
      <c r="J34" s="64"/>
    </row>
    <row r="35" spans="1:10" ht="18" customHeight="1" x14ac:dyDescent="0.2">
      <c r="A35" s="61" t="s">
        <v>35</v>
      </c>
      <c r="B35" s="25">
        <v>22</v>
      </c>
      <c r="C35" s="25">
        <v>4</v>
      </c>
      <c r="D35" s="25">
        <v>0</v>
      </c>
      <c r="E35" s="25">
        <v>4</v>
      </c>
      <c r="F35" s="25">
        <f t="shared" si="0"/>
        <v>0</v>
      </c>
      <c r="G35" s="26">
        <f t="shared" si="1"/>
        <v>4</v>
      </c>
      <c r="H35" s="27">
        <f t="shared" si="2"/>
        <v>18.181818181818183</v>
      </c>
      <c r="I35" s="30">
        <f t="shared" si="3"/>
        <v>100</v>
      </c>
      <c r="J35" s="64"/>
    </row>
    <row r="36" spans="1:10" ht="18" customHeight="1" x14ac:dyDescent="0.2">
      <c r="A36" s="61" t="s">
        <v>36</v>
      </c>
      <c r="B36" s="25">
        <v>17</v>
      </c>
      <c r="C36" s="25">
        <v>4</v>
      </c>
      <c r="D36" s="25">
        <v>5</v>
      </c>
      <c r="E36" s="25">
        <v>1</v>
      </c>
      <c r="F36" s="25">
        <f t="shared" si="0"/>
        <v>-3</v>
      </c>
      <c r="G36" s="26">
        <f t="shared" si="1"/>
        <v>-4</v>
      </c>
      <c r="H36" s="27">
        <f t="shared" si="2"/>
        <v>5.8823529411764701</v>
      </c>
      <c r="I36" s="30">
        <f t="shared" si="3"/>
        <v>25</v>
      </c>
      <c r="J36" s="64"/>
    </row>
    <row r="37" spans="1:10" ht="18" customHeight="1" x14ac:dyDescent="0.2">
      <c r="A37" s="61" t="s">
        <v>37</v>
      </c>
      <c r="B37" s="25">
        <v>14</v>
      </c>
      <c r="C37" s="25">
        <v>3</v>
      </c>
      <c r="D37" s="25">
        <v>0</v>
      </c>
      <c r="E37" s="25">
        <v>8</v>
      </c>
      <c r="F37" s="25">
        <f t="shared" si="0"/>
        <v>5</v>
      </c>
      <c r="G37" s="26">
        <f t="shared" si="1"/>
        <v>8</v>
      </c>
      <c r="H37" s="27">
        <f t="shared" si="2"/>
        <v>57.142857142857139</v>
      </c>
      <c r="I37" s="30">
        <f t="shared" si="3"/>
        <v>266.66666666666663</v>
      </c>
      <c r="J37" s="64"/>
    </row>
    <row r="38" spans="1:10" ht="18" customHeight="1" x14ac:dyDescent="0.2">
      <c r="A38" s="61" t="s">
        <v>38</v>
      </c>
      <c r="B38" s="25">
        <v>120</v>
      </c>
      <c r="C38" s="25">
        <v>31</v>
      </c>
      <c r="D38" s="25">
        <v>48</v>
      </c>
      <c r="E38" s="25">
        <v>6</v>
      </c>
      <c r="F38" s="25">
        <f t="shared" si="0"/>
        <v>-25</v>
      </c>
      <c r="G38" s="26">
        <f t="shared" si="1"/>
        <v>-42</v>
      </c>
      <c r="H38" s="27">
        <f t="shared" si="2"/>
        <v>5</v>
      </c>
      <c r="I38" s="30">
        <f t="shared" si="3"/>
        <v>19.35483870967742</v>
      </c>
      <c r="J38" s="64"/>
    </row>
    <row r="39" spans="1:10" ht="18" customHeight="1" x14ac:dyDescent="0.2">
      <c r="A39" s="61" t="s">
        <v>39</v>
      </c>
      <c r="B39" s="25">
        <v>2</v>
      </c>
      <c r="C39" s="25">
        <v>2</v>
      </c>
      <c r="D39" s="25">
        <v>0</v>
      </c>
      <c r="E39" s="25">
        <v>67</v>
      </c>
      <c r="F39" s="25">
        <f t="shared" si="0"/>
        <v>65</v>
      </c>
      <c r="G39" s="26">
        <f t="shared" si="1"/>
        <v>67</v>
      </c>
      <c r="H39" s="66" t="s">
        <v>53</v>
      </c>
      <c r="I39" s="65" t="s">
        <v>53</v>
      </c>
      <c r="J39" s="64"/>
    </row>
    <row r="40" spans="1:10" ht="18" customHeight="1" x14ac:dyDescent="0.2">
      <c r="A40" s="61" t="s">
        <v>40</v>
      </c>
      <c r="B40" s="25">
        <v>2</v>
      </c>
      <c r="C40" s="25">
        <v>2</v>
      </c>
      <c r="D40" s="25">
        <v>0</v>
      </c>
      <c r="E40" s="25">
        <v>0</v>
      </c>
      <c r="F40" s="25">
        <f t="shared" si="0"/>
        <v>-2</v>
      </c>
      <c r="G40" s="26">
        <f t="shared" si="1"/>
        <v>0</v>
      </c>
      <c r="H40" s="27">
        <f t="shared" si="2"/>
        <v>0</v>
      </c>
      <c r="I40" s="30">
        <f t="shared" si="3"/>
        <v>0</v>
      </c>
      <c r="J40" s="64"/>
    </row>
    <row r="41" spans="1:10" ht="18" customHeight="1" x14ac:dyDescent="0.2">
      <c r="A41" s="61" t="s">
        <v>41</v>
      </c>
      <c r="B41" s="25">
        <v>4</v>
      </c>
      <c r="C41" s="25">
        <v>2</v>
      </c>
      <c r="D41" s="25">
        <v>1</v>
      </c>
      <c r="E41" s="25">
        <v>0</v>
      </c>
      <c r="F41" s="25">
        <f t="shared" si="0"/>
        <v>-2</v>
      </c>
      <c r="G41" s="26">
        <f t="shared" si="1"/>
        <v>-1</v>
      </c>
      <c r="H41" s="27">
        <f t="shared" si="2"/>
        <v>0</v>
      </c>
      <c r="I41" s="30">
        <f t="shared" si="3"/>
        <v>0</v>
      </c>
      <c r="J41" s="64"/>
    </row>
    <row r="42" spans="1:10" ht="18" customHeight="1" x14ac:dyDescent="0.2">
      <c r="A42" s="61" t="s">
        <v>42</v>
      </c>
      <c r="B42" s="25">
        <v>6</v>
      </c>
      <c r="C42" s="25">
        <v>2</v>
      </c>
      <c r="D42" s="25">
        <v>0</v>
      </c>
      <c r="E42" s="25">
        <v>92</v>
      </c>
      <c r="F42" s="25">
        <f t="shared" si="0"/>
        <v>90</v>
      </c>
      <c r="G42" s="26">
        <f t="shared" si="1"/>
        <v>92</v>
      </c>
      <c r="H42" s="66" t="s">
        <v>53</v>
      </c>
      <c r="I42" s="65" t="s">
        <v>53</v>
      </c>
      <c r="J42" s="64"/>
    </row>
    <row r="43" spans="1:10" ht="18" customHeight="1" x14ac:dyDescent="0.2">
      <c r="A43" s="61" t="s">
        <v>43</v>
      </c>
      <c r="B43" s="25">
        <v>2</v>
      </c>
      <c r="C43" s="25">
        <v>2</v>
      </c>
      <c r="D43" s="25">
        <v>0</v>
      </c>
      <c r="E43" s="25">
        <v>2</v>
      </c>
      <c r="F43" s="25">
        <f t="shared" si="0"/>
        <v>0</v>
      </c>
      <c r="G43" s="26">
        <f t="shared" si="1"/>
        <v>2</v>
      </c>
      <c r="H43" s="27">
        <f t="shared" si="2"/>
        <v>100</v>
      </c>
      <c r="I43" s="30">
        <f t="shared" si="3"/>
        <v>100</v>
      </c>
      <c r="J43" s="64"/>
    </row>
    <row r="44" spans="1:10" ht="18" customHeight="1" x14ac:dyDescent="0.2">
      <c r="A44" s="61" t="s">
        <v>44</v>
      </c>
      <c r="B44" s="25">
        <v>36</v>
      </c>
      <c r="C44" s="25">
        <v>9</v>
      </c>
      <c r="D44" s="25">
        <v>0</v>
      </c>
      <c r="E44" s="25">
        <v>85</v>
      </c>
      <c r="F44" s="25">
        <f t="shared" si="0"/>
        <v>76</v>
      </c>
      <c r="G44" s="26">
        <f t="shared" si="1"/>
        <v>85</v>
      </c>
      <c r="H44" s="27">
        <f t="shared" si="2"/>
        <v>236.11111111111111</v>
      </c>
      <c r="I44" s="65" t="s">
        <v>53</v>
      </c>
      <c r="J44" s="64"/>
    </row>
    <row r="45" spans="1:10" ht="18" customHeight="1" x14ac:dyDescent="0.2">
      <c r="A45" s="61" t="s">
        <v>45</v>
      </c>
      <c r="B45" s="25">
        <v>312</v>
      </c>
      <c r="C45" s="25">
        <v>121</v>
      </c>
      <c r="D45" s="25">
        <v>187</v>
      </c>
      <c r="E45" s="25">
        <v>7</v>
      </c>
      <c r="F45" s="25">
        <f t="shared" si="0"/>
        <v>-114</v>
      </c>
      <c r="G45" s="26">
        <f t="shared" si="1"/>
        <v>-180</v>
      </c>
      <c r="H45" s="27">
        <f t="shared" si="2"/>
        <v>2.2435897435897436</v>
      </c>
      <c r="I45" s="30">
        <f t="shared" si="3"/>
        <v>5.785123966942149</v>
      </c>
      <c r="J45" s="64"/>
    </row>
    <row r="46" spans="1:10" ht="18" customHeight="1" x14ac:dyDescent="0.2">
      <c r="A46" s="61" t="s">
        <v>46</v>
      </c>
      <c r="B46" s="25">
        <v>30</v>
      </c>
      <c r="C46" s="25">
        <v>1</v>
      </c>
      <c r="D46" s="25">
        <v>2</v>
      </c>
      <c r="E46" s="25">
        <v>32</v>
      </c>
      <c r="F46" s="25">
        <f t="shared" si="0"/>
        <v>31</v>
      </c>
      <c r="G46" s="26">
        <f t="shared" si="1"/>
        <v>30</v>
      </c>
      <c r="H46" s="27">
        <f t="shared" si="2"/>
        <v>106.66666666666667</v>
      </c>
      <c r="I46" s="65" t="s">
        <v>53</v>
      </c>
      <c r="J46" s="64"/>
    </row>
    <row r="47" spans="1:10" ht="18" customHeight="1" x14ac:dyDescent="0.2">
      <c r="A47" s="61" t="s">
        <v>47</v>
      </c>
      <c r="B47" s="25">
        <v>9</v>
      </c>
      <c r="C47" s="25">
        <v>2</v>
      </c>
      <c r="D47" s="25">
        <v>0</v>
      </c>
      <c r="E47" s="25">
        <v>2</v>
      </c>
      <c r="F47" s="25">
        <f t="shared" si="0"/>
        <v>0</v>
      </c>
      <c r="G47" s="26">
        <f t="shared" si="1"/>
        <v>2</v>
      </c>
      <c r="H47" s="27">
        <f t="shared" si="2"/>
        <v>22.222222222222221</v>
      </c>
      <c r="I47" s="30">
        <f t="shared" si="3"/>
        <v>100</v>
      </c>
      <c r="J47" s="64"/>
    </row>
    <row r="48" spans="1:10" ht="18" customHeight="1" x14ac:dyDescent="0.2">
      <c r="A48" s="61" t="s">
        <v>48</v>
      </c>
      <c r="B48" s="25">
        <v>38</v>
      </c>
      <c r="C48" s="25">
        <v>11</v>
      </c>
      <c r="D48" s="25">
        <v>0</v>
      </c>
      <c r="E48" s="25">
        <v>37</v>
      </c>
      <c r="F48" s="25">
        <f t="shared" si="0"/>
        <v>26</v>
      </c>
      <c r="G48" s="26">
        <f t="shared" si="1"/>
        <v>37</v>
      </c>
      <c r="H48" s="27">
        <f t="shared" si="2"/>
        <v>97.368421052631575</v>
      </c>
      <c r="I48" s="65" t="s">
        <v>53</v>
      </c>
      <c r="J48" s="64"/>
    </row>
    <row r="49" spans="1:10" ht="18" customHeight="1" x14ac:dyDescent="0.2">
      <c r="A49" s="61" t="s">
        <v>49</v>
      </c>
      <c r="B49" s="25">
        <v>2</v>
      </c>
      <c r="C49" s="25">
        <v>2</v>
      </c>
      <c r="D49" s="25">
        <v>0</v>
      </c>
      <c r="E49" s="25">
        <v>0</v>
      </c>
      <c r="F49" s="25">
        <f t="shared" si="0"/>
        <v>-2</v>
      </c>
      <c r="G49" s="26">
        <f t="shared" si="1"/>
        <v>0</v>
      </c>
      <c r="H49" s="27">
        <f t="shared" si="2"/>
        <v>0</v>
      </c>
      <c r="I49" s="30">
        <f t="shared" si="3"/>
        <v>0</v>
      </c>
      <c r="J49" s="64"/>
    </row>
    <row r="50" spans="1:10" ht="18" customHeight="1" x14ac:dyDescent="0.2">
      <c r="A50" s="67" t="s">
        <v>50</v>
      </c>
      <c r="B50" s="68">
        <v>2349</v>
      </c>
      <c r="C50" s="68">
        <v>765</v>
      </c>
      <c r="D50" s="68">
        <v>1185</v>
      </c>
      <c r="E50" s="68">
        <v>1867</v>
      </c>
      <c r="F50" s="68">
        <f t="shared" si="0"/>
        <v>1102</v>
      </c>
      <c r="G50" s="34">
        <f t="shared" si="1"/>
        <v>682</v>
      </c>
      <c r="H50" s="35">
        <f t="shared" si="2"/>
        <v>79.480630055342687</v>
      </c>
      <c r="I50" s="35">
        <f t="shared" si="3"/>
        <v>244.05228758169937</v>
      </c>
      <c r="J50" s="64"/>
    </row>
    <row r="51" spans="1:10" ht="18" customHeight="1" x14ac:dyDescent="0.2">
      <c r="A51" s="67" t="s">
        <v>51</v>
      </c>
      <c r="B51" s="33">
        <v>38724</v>
      </c>
      <c r="C51" s="33">
        <v>9448</v>
      </c>
      <c r="D51" s="33">
        <v>6379</v>
      </c>
      <c r="E51" s="33">
        <v>9173</v>
      </c>
      <c r="F51" s="68">
        <f t="shared" si="0"/>
        <v>-275</v>
      </c>
      <c r="G51" s="34">
        <f t="shared" si="1"/>
        <v>2794</v>
      </c>
      <c r="H51" s="35">
        <f t="shared" si="2"/>
        <v>23.688152050408014</v>
      </c>
      <c r="I51" s="35">
        <f t="shared" si="3"/>
        <v>97.089331075359866</v>
      </c>
      <c r="J51" s="64"/>
    </row>
    <row r="52" spans="1:10" ht="18" customHeight="1" x14ac:dyDescent="0.2">
      <c r="A52" s="67" t="s">
        <v>52</v>
      </c>
      <c r="B52" s="33">
        <v>41073</v>
      </c>
      <c r="C52" s="33">
        <v>10213</v>
      </c>
      <c r="D52" s="33">
        <v>7564</v>
      </c>
      <c r="E52" s="33">
        <f t="shared" ref="E52" si="4">+E50+E51</f>
        <v>11040</v>
      </c>
      <c r="F52" s="33">
        <f>+F50+F51</f>
        <v>827</v>
      </c>
      <c r="G52" s="34">
        <f t="shared" si="1"/>
        <v>3476</v>
      </c>
      <c r="H52" s="44">
        <f t="shared" si="2"/>
        <v>26.878971587174057</v>
      </c>
      <c r="I52" s="35">
        <f t="shared" si="3"/>
        <v>108.09752276510329</v>
      </c>
      <c r="J52" s="64"/>
    </row>
    <row r="53" spans="1:10" ht="18" customHeight="1" x14ac:dyDescent="0.2"/>
    <row r="54" spans="1:10" ht="18" customHeight="1" x14ac:dyDescent="0.2">
      <c r="C54" s="69"/>
    </row>
    <row r="55" spans="1:10" ht="15" customHeight="1" x14ac:dyDescent="0.2"/>
  </sheetData>
  <mergeCells count="11">
    <mergeCell ref="I11:I12"/>
    <mergeCell ref="A9:A12"/>
    <mergeCell ref="B9:I9"/>
    <mergeCell ref="B10:B12"/>
    <mergeCell ref="C10:C12"/>
    <mergeCell ref="D10:E11"/>
    <mergeCell ref="F10:G10"/>
    <mergeCell ref="H10:I10"/>
    <mergeCell ref="F11:F12"/>
    <mergeCell ref="G11:G12"/>
    <mergeCell ref="H11:H12"/>
  </mergeCells>
  <pageMargins left="0.55118110236220474" right="0.43307086614173229" top="0.59055118110236227" bottom="0.62992125984251968" header="0.51181102362204722" footer="0.51181102362204722"/>
  <pageSetup paperSize="9" scale="73" orientation="portrait" copies="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tabSelected="1" topLeftCell="A4" workbookViewId="0">
      <selection activeCell="F56" sqref="F56"/>
    </sheetView>
  </sheetViews>
  <sheetFormatPr defaultColWidth="8" defaultRowHeight="14.25" x14ac:dyDescent="0.2"/>
  <cols>
    <col min="1" max="1" width="22.42578125" style="1" customWidth="1"/>
    <col min="2" max="2" width="16.85546875" style="1" customWidth="1"/>
    <col min="3" max="3" width="17.28515625" style="1" customWidth="1"/>
    <col min="4" max="5" width="13.7109375" style="1" customWidth="1"/>
    <col min="6" max="6" width="9.42578125" style="1" customWidth="1"/>
    <col min="7" max="7" width="9.42578125" style="2" customWidth="1"/>
    <col min="8" max="8" width="9.42578125" style="13" customWidth="1"/>
    <col min="9" max="9" width="9.42578125" style="1" customWidth="1"/>
    <col min="10" max="10" width="9.42578125" style="45" customWidth="1"/>
    <col min="11" max="16384" width="8" style="1"/>
  </cols>
  <sheetData>
    <row r="1" spans="1:10" x14ac:dyDescent="0.2">
      <c r="H1" s="3"/>
    </row>
    <row r="3" spans="1:10" x14ac:dyDescent="0.2">
      <c r="H3" s="3"/>
    </row>
    <row r="4" spans="1:10" x14ac:dyDescent="0.2">
      <c r="B4" s="5"/>
      <c r="C4" s="5"/>
      <c r="D4" s="5"/>
      <c r="E4" s="5"/>
      <c r="F4" s="5"/>
      <c r="G4" s="6"/>
      <c r="H4" s="5"/>
      <c r="J4" s="3"/>
    </row>
    <row r="5" spans="1:10" x14ac:dyDescent="0.2">
      <c r="A5" s="259"/>
      <c r="B5" s="259"/>
      <c r="C5" s="259"/>
      <c r="D5" s="259"/>
      <c r="E5" s="259"/>
      <c r="F5" s="259"/>
      <c r="G5" s="259"/>
      <c r="H5" s="259"/>
    </row>
    <row r="6" spans="1:10" x14ac:dyDescent="0.2">
      <c r="A6" s="5" t="s">
        <v>54</v>
      </c>
      <c r="B6" s="7"/>
      <c r="C6" s="7"/>
      <c r="D6" s="7"/>
      <c r="E6" s="7"/>
      <c r="F6" s="7"/>
      <c r="G6" s="8"/>
      <c r="H6" s="7"/>
    </row>
    <row r="7" spans="1:10" x14ac:dyDescent="0.2">
      <c r="A7" s="9" t="s">
        <v>55</v>
      </c>
      <c r="B7" s="7"/>
      <c r="C7" s="7"/>
      <c r="D7" s="7"/>
      <c r="E7" s="7"/>
      <c r="F7" s="7"/>
      <c r="G7" s="8"/>
      <c r="H7" s="7"/>
    </row>
    <row r="8" spans="1:10" x14ac:dyDescent="0.2">
      <c r="A8" s="7"/>
      <c r="B8" s="7"/>
      <c r="C8" s="7"/>
      <c r="D8" s="7"/>
      <c r="E8" s="7"/>
      <c r="F8" s="7"/>
      <c r="G8" s="8"/>
      <c r="H8" s="7"/>
    </row>
    <row r="9" spans="1:10" ht="15.75" customHeight="1" x14ac:dyDescent="0.25">
      <c r="A9" s="10"/>
      <c r="B9" s="10"/>
      <c r="C9" s="10"/>
      <c r="D9" s="10"/>
      <c r="E9" s="10"/>
      <c r="F9" s="11"/>
      <c r="G9" s="12"/>
      <c r="J9" s="14" t="s">
        <v>1</v>
      </c>
    </row>
    <row r="10" spans="1:10" ht="14.25" customHeight="1" x14ac:dyDescent="0.2">
      <c r="A10" s="260" t="s">
        <v>2</v>
      </c>
      <c r="B10" s="263" t="s">
        <v>56</v>
      </c>
      <c r="C10" s="263" t="s">
        <v>57</v>
      </c>
      <c r="D10" s="266" t="s">
        <v>6</v>
      </c>
      <c r="E10" s="267"/>
      <c r="F10" s="270" t="s">
        <v>7</v>
      </c>
      <c r="G10" s="271"/>
      <c r="H10" s="255" t="s">
        <v>58</v>
      </c>
      <c r="I10" s="255" t="s">
        <v>59</v>
      </c>
      <c r="J10" s="258" t="s">
        <v>60</v>
      </c>
    </row>
    <row r="11" spans="1:10" ht="14.25" customHeight="1" x14ac:dyDescent="0.2">
      <c r="A11" s="261"/>
      <c r="B11" s="264"/>
      <c r="C11" s="264"/>
      <c r="D11" s="268"/>
      <c r="E11" s="269"/>
      <c r="F11" s="255" t="s">
        <v>61</v>
      </c>
      <c r="G11" s="255" t="s">
        <v>10</v>
      </c>
      <c r="H11" s="256"/>
      <c r="I11" s="256"/>
      <c r="J11" s="258"/>
    </row>
    <row r="12" spans="1:10" ht="14.25" customHeight="1" x14ac:dyDescent="0.2">
      <c r="A12" s="262"/>
      <c r="B12" s="265"/>
      <c r="C12" s="265"/>
      <c r="D12" s="46">
        <v>2011</v>
      </c>
      <c r="E12" s="46">
        <v>2012</v>
      </c>
      <c r="F12" s="257"/>
      <c r="G12" s="257"/>
      <c r="H12" s="257"/>
      <c r="I12" s="257"/>
      <c r="J12" s="258"/>
    </row>
    <row r="13" spans="1:10" x14ac:dyDescent="0.2">
      <c r="A13" s="16" t="s">
        <v>13</v>
      </c>
      <c r="B13" s="17">
        <v>1</v>
      </c>
      <c r="C13" s="17">
        <v>2</v>
      </c>
      <c r="D13" s="17">
        <v>3</v>
      </c>
      <c r="E13" s="17">
        <v>4</v>
      </c>
      <c r="F13" s="18">
        <v>5</v>
      </c>
      <c r="G13" s="19">
        <v>6</v>
      </c>
      <c r="H13" s="17">
        <v>7</v>
      </c>
      <c r="I13" s="47">
        <v>8</v>
      </c>
      <c r="J13" s="47">
        <v>9</v>
      </c>
    </row>
    <row r="14" spans="1:10" ht="18" customHeight="1" x14ac:dyDescent="0.2">
      <c r="A14" s="21" t="s">
        <v>14</v>
      </c>
      <c r="B14" s="22">
        <v>28926</v>
      </c>
      <c r="C14" s="23">
        <v>7281</v>
      </c>
      <c r="D14" s="22">
        <v>6437</v>
      </c>
      <c r="E14" s="48">
        <v>7381</v>
      </c>
      <c r="F14" s="25">
        <f t="shared" ref="F14:F52" si="0">+E14-C14</f>
        <v>100</v>
      </c>
      <c r="G14" s="26">
        <f t="shared" ref="G14:G49" si="1">+E14-D14</f>
        <v>944</v>
      </c>
      <c r="H14" s="27">
        <f t="shared" ref="H14:H49" si="2">+E14/B14*100</f>
        <v>25.516836064440295</v>
      </c>
      <c r="I14" s="27">
        <f t="shared" ref="I14:I49" si="3">+E14/C14*100</f>
        <v>101.37343771459963</v>
      </c>
      <c r="J14" s="28">
        <f t="shared" ref="J14:J49" si="4">+E14/D14*100</f>
        <v>114.66521671586143</v>
      </c>
    </row>
    <row r="15" spans="1:10" ht="18" customHeight="1" x14ac:dyDescent="0.2">
      <c r="A15" s="21" t="s">
        <v>15</v>
      </c>
      <c r="B15" s="22">
        <v>8500</v>
      </c>
      <c r="C15" s="23">
        <v>2020</v>
      </c>
      <c r="D15" s="22">
        <v>1791</v>
      </c>
      <c r="E15" s="29">
        <v>2507</v>
      </c>
      <c r="F15" s="25">
        <f t="shared" si="0"/>
        <v>487</v>
      </c>
      <c r="G15" s="26">
        <f t="shared" si="1"/>
        <v>716</v>
      </c>
      <c r="H15" s="27">
        <f t="shared" si="2"/>
        <v>29.494117647058825</v>
      </c>
      <c r="I15" s="27">
        <f t="shared" si="3"/>
        <v>124.10891089108911</v>
      </c>
      <c r="J15" s="30">
        <f t="shared" si="4"/>
        <v>139.97766610831937</v>
      </c>
    </row>
    <row r="16" spans="1:10" ht="18" customHeight="1" x14ac:dyDescent="0.2">
      <c r="A16" s="21" t="s">
        <v>16</v>
      </c>
      <c r="B16" s="22">
        <v>3885</v>
      </c>
      <c r="C16" s="23">
        <v>1014</v>
      </c>
      <c r="D16" s="22">
        <v>899</v>
      </c>
      <c r="E16" s="29">
        <v>989</v>
      </c>
      <c r="F16" s="25">
        <f t="shared" si="0"/>
        <v>-25</v>
      </c>
      <c r="G16" s="26">
        <f t="shared" si="1"/>
        <v>90</v>
      </c>
      <c r="H16" s="27">
        <f t="shared" si="2"/>
        <v>25.456885456885459</v>
      </c>
      <c r="I16" s="27">
        <f t="shared" si="3"/>
        <v>97.534516765286</v>
      </c>
      <c r="J16" s="30">
        <f t="shared" si="4"/>
        <v>110.0111234705228</v>
      </c>
    </row>
    <row r="17" spans="1:10" ht="18" customHeight="1" x14ac:dyDescent="0.2">
      <c r="A17" s="21" t="s">
        <v>17</v>
      </c>
      <c r="B17" s="22">
        <v>5149</v>
      </c>
      <c r="C17" s="23">
        <v>1297</v>
      </c>
      <c r="D17" s="22">
        <v>1150</v>
      </c>
      <c r="E17" s="29">
        <v>1324</v>
      </c>
      <c r="F17" s="25">
        <f t="shared" si="0"/>
        <v>27</v>
      </c>
      <c r="G17" s="26">
        <f t="shared" si="1"/>
        <v>174</v>
      </c>
      <c r="H17" s="27">
        <f t="shared" si="2"/>
        <v>25.713730821518745</v>
      </c>
      <c r="I17" s="27">
        <f t="shared" si="3"/>
        <v>102.08172706245182</v>
      </c>
      <c r="J17" s="30">
        <f t="shared" si="4"/>
        <v>115.13043478260869</v>
      </c>
    </row>
    <row r="18" spans="1:10" ht="18" customHeight="1" x14ac:dyDescent="0.2">
      <c r="A18" s="21" t="s">
        <v>18</v>
      </c>
      <c r="B18" s="22">
        <v>4039</v>
      </c>
      <c r="C18" s="23">
        <v>1131</v>
      </c>
      <c r="D18" s="22">
        <v>1004</v>
      </c>
      <c r="E18" s="29">
        <v>1048</v>
      </c>
      <c r="F18" s="25">
        <f t="shared" si="0"/>
        <v>-83</v>
      </c>
      <c r="G18" s="26">
        <f t="shared" si="1"/>
        <v>44</v>
      </c>
      <c r="H18" s="27">
        <f t="shared" si="2"/>
        <v>25.947016588264422</v>
      </c>
      <c r="I18" s="27">
        <f t="shared" si="3"/>
        <v>92.661361626878872</v>
      </c>
      <c r="J18" s="30">
        <f t="shared" si="4"/>
        <v>104.38247011952191</v>
      </c>
    </row>
    <row r="19" spans="1:10" ht="18" customHeight="1" x14ac:dyDescent="0.2">
      <c r="A19" s="21" t="s">
        <v>19</v>
      </c>
      <c r="B19" s="22">
        <v>5599</v>
      </c>
      <c r="C19" s="23">
        <v>1513</v>
      </c>
      <c r="D19" s="22">
        <v>1338</v>
      </c>
      <c r="E19" s="29">
        <v>1584</v>
      </c>
      <c r="F19" s="25">
        <f t="shared" si="0"/>
        <v>71</v>
      </c>
      <c r="G19" s="26">
        <f t="shared" si="1"/>
        <v>246</v>
      </c>
      <c r="H19" s="27">
        <f t="shared" si="2"/>
        <v>28.290766208251473</v>
      </c>
      <c r="I19" s="27">
        <f t="shared" si="3"/>
        <v>104.69266358228684</v>
      </c>
      <c r="J19" s="30">
        <f t="shared" si="4"/>
        <v>118.38565022421525</v>
      </c>
    </row>
    <row r="20" spans="1:10" ht="18" customHeight="1" x14ac:dyDescent="0.2">
      <c r="A20" s="21" t="s">
        <v>20</v>
      </c>
      <c r="B20" s="22">
        <v>5062</v>
      </c>
      <c r="C20" s="23">
        <v>1301</v>
      </c>
      <c r="D20" s="22">
        <v>1153</v>
      </c>
      <c r="E20" s="29">
        <v>1294</v>
      </c>
      <c r="F20" s="25">
        <f t="shared" si="0"/>
        <v>-7</v>
      </c>
      <c r="G20" s="26">
        <f t="shared" si="1"/>
        <v>141</v>
      </c>
      <c r="H20" s="27">
        <f t="shared" si="2"/>
        <v>25.563018569735284</v>
      </c>
      <c r="I20" s="27">
        <f t="shared" si="3"/>
        <v>99.461952344350507</v>
      </c>
      <c r="J20" s="30">
        <f t="shared" si="4"/>
        <v>112.22896790980053</v>
      </c>
    </row>
    <row r="21" spans="1:10" ht="18" customHeight="1" x14ac:dyDescent="0.2">
      <c r="A21" s="21" t="s">
        <v>21</v>
      </c>
      <c r="B21" s="22">
        <v>5111</v>
      </c>
      <c r="C21" s="23">
        <v>1393</v>
      </c>
      <c r="D21" s="22">
        <v>1237</v>
      </c>
      <c r="E21" s="29">
        <v>1471</v>
      </c>
      <c r="F21" s="25">
        <f t="shared" si="0"/>
        <v>78</v>
      </c>
      <c r="G21" s="26">
        <f t="shared" si="1"/>
        <v>234</v>
      </c>
      <c r="H21" s="27">
        <f t="shared" si="2"/>
        <v>28.781060457836038</v>
      </c>
      <c r="I21" s="27">
        <f t="shared" si="3"/>
        <v>105.59942569992822</v>
      </c>
      <c r="J21" s="30">
        <f t="shared" si="4"/>
        <v>118.91673403395311</v>
      </c>
    </row>
    <row r="22" spans="1:10" ht="18" customHeight="1" x14ac:dyDescent="0.2">
      <c r="A22" s="21" t="s">
        <v>22</v>
      </c>
      <c r="B22" s="22">
        <v>6570</v>
      </c>
      <c r="C22" s="23">
        <v>1626</v>
      </c>
      <c r="D22" s="22">
        <v>1444</v>
      </c>
      <c r="E22" s="29">
        <v>1956</v>
      </c>
      <c r="F22" s="25">
        <f t="shared" si="0"/>
        <v>330</v>
      </c>
      <c r="G22" s="26">
        <f t="shared" si="1"/>
        <v>512</v>
      </c>
      <c r="H22" s="27">
        <f t="shared" si="2"/>
        <v>29.771689497716896</v>
      </c>
      <c r="I22" s="27">
        <f t="shared" si="3"/>
        <v>120.29520295202951</v>
      </c>
      <c r="J22" s="30">
        <f t="shared" si="4"/>
        <v>135.45706371191136</v>
      </c>
    </row>
    <row r="23" spans="1:10" ht="18" customHeight="1" x14ac:dyDescent="0.2">
      <c r="A23" s="21" t="s">
        <v>23</v>
      </c>
      <c r="B23" s="22">
        <v>3747</v>
      </c>
      <c r="C23" s="23">
        <v>1101</v>
      </c>
      <c r="D23" s="22">
        <v>981</v>
      </c>
      <c r="E23" s="29">
        <v>861</v>
      </c>
      <c r="F23" s="25">
        <f t="shared" si="0"/>
        <v>-240</v>
      </c>
      <c r="G23" s="26">
        <f t="shared" si="1"/>
        <v>-120</v>
      </c>
      <c r="H23" s="27">
        <f t="shared" si="2"/>
        <v>22.978382706164933</v>
      </c>
      <c r="I23" s="27">
        <f t="shared" si="3"/>
        <v>78.201634877384194</v>
      </c>
      <c r="J23" s="30">
        <f t="shared" si="4"/>
        <v>87.767584097859327</v>
      </c>
    </row>
    <row r="24" spans="1:10" ht="18" customHeight="1" x14ac:dyDescent="0.2">
      <c r="A24" s="21" t="s">
        <v>24</v>
      </c>
      <c r="B24" s="22">
        <v>2764</v>
      </c>
      <c r="C24" s="23">
        <v>699</v>
      </c>
      <c r="D24" s="22">
        <v>619</v>
      </c>
      <c r="E24" s="29">
        <v>749</v>
      </c>
      <c r="F24" s="25">
        <f t="shared" si="0"/>
        <v>50</v>
      </c>
      <c r="G24" s="26">
        <f t="shared" si="1"/>
        <v>130</v>
      </c>
      <c r="H24" s="27">
        <f t="shared" si="2"/>
        <v>27.098408104196814</v>
      </c>
      <c r="I24" s="27">
        <f t="shared" si="3"/>
        <v>107.15307582260371</v>
      </c>
      <c r="J24" s="30">
        <f t="shared" si="4"/>
        <v>121.00161550888531</v>
      </c>
    </row>
    <row r="25" spans="1:10" ht="18" customHeight="1" x14ac:dyDescent="0.2">
      <c r="A25" s="21" t="s">
        <v>25</v>
      </c>
      <c r="B25" s="22">
        <v>4769</v>
      </c>
      <c r="C25" s="23">
        <v>1310</v>
      </c>
      <c r="D25" s="22">
        <v>1167</v>
      </c>
      <c r="E25" s="29">
        <v>1214</v>
      </c>
      <c r="F25" s="25">
        <f t="shared" si="0"/>
        <v>-96</v>
      </c>
      <c r="G25" s="26">
        <f t="shared" si="1"/>
        <v>47</v>
      </c>
      <c r="H25" s="27">
        <f t="shared" si="2"/>
        <v>25.456070455022019</v>
      </c>
      <c r="I25" s="27">
        <f t="shared" si="3"/>
        <v>92.671755725190835</v>
      </c>
      <c r="J25" s="30">
        <f t="shared" si="4"/>
        <v>104.0274207369323</v>
      </c>
    </row>
    <row r="26" spans="1:10" ht="18" customHeight="1" x14ac:dyDescent="0.2">
      <c r="A26" s="21" t="s">
        <v>26</v>
      </c>
      <c r="B26" s="22">
        <v>4464</v>
      </c>
      <c r="C26" s="23">
        <v>1213</v>
      </c>
      <c r="D26" s="22">
        <v>1086</v>
      </c>
      <c r="E26" s="29">
        <v>1142</v>
      </c>
      <c r="F26" s="25">
        <f t="shared" si="0"/>
        <v>-71</v>
      </c>
      <c r="G26" s="26">
        <f t="shared" si="1"/>
        <v>56</v>
      </c>
      <c r="H26" s="27">
        <f t="shared" si="2"/>
        <v>25.582437275985665</v>
      </c>
      <c r="I26" s="27">
        <f t="shared" si="3"/>
        <v>94.146743610882112</v>
      </c>
      <c r="J26" s="30">
        <f t="shared" si="4"/>
        <v>105.15653775322285</v>
      </c>
    </row>
    <row r="27" spans="1:10" ht="18" customHeight="1" x14ac:dyDescent="0.2">
      <c r="A27" s="21" t="s">
        <v>27</v>
      </c>
      <c r="B27" s="22">
        <v>6766</v>
      </c>
      <c r="C27" s="23">
        <v>1752</v>
      </c>
      <c r="D27" s="22">
        <v>1555</v>
      </c>
      <c r="E27" s="29">
        <v>1697</v>
      </c>
      <c r="F27" s="25">
        <f t="shared" si="0"/>
        <v>-55</v>
      </c>
      <c r="G27" s="26">
        <f t="shared" si="1"/>
        <v>142</v>
      </c>
      <c r="H27" s="27">
        <f t="shared" si="2"/>
        <v>25.081288796925804</v>
      </c>
      <c r="I27" s="27">
        <f t="shared" si="3"/>
        <v>96.8607305936073</v>
      </c>
      <c r="J27" s="30">
        <f t="shared" si="4"/>
        <v>109.13183279742766</v>
      </c>
    </row>
    <row r="28" spans="1:10" ht="18" customHeight="1" x14ac:dyDescent="0.2">
      <c r="A28" s="21" t="s">
        <v>28</v>
      </c>
      <c r="B28" s="22">
        <v>3450</v>
      </c>
      <c r="C28" s="23">
        <v>879</v>
      </c>
      <c r="D28" s="22">
        <v>782</v>
      </c>
      <c r="E28" s="29">
        <v>906</v>
      </c>
      <c r="F28" s="25">
        <f t="shared" si="0"/>
        <v>27</v>
      </c>
      <c r="G28" s="26">
        <f t="shared" si="1"/>
        <v>124</v>
      </c>
      <c r="H28" s="27">
        <f t="shared" si="2"/>
        <v>26.260869565217394</v>
      </c>
      <c r="I28" s="27">
        <f t="shared" si="3"/>
        <v>103.0716723549488</v>
      </c>
      <c r="J28" s="30">
        <f t="shared" si="4"/>
        <v>115.85677749360615</v>
      </c>
    </row>
    <row r="29" spans="1:10" ht="18" customHeight="1" x14ac:dyDescent="0.2">
      <c r="A29" s="21" t="s">
        <v>29</v>
      </c>
      <c r="B29" s="22">
        <v>3345</v>
      </c>
      <c r="C29" s="23">
        <v>944</v>
      </c>
      <c r="D29" s="22">
        <v>841</v>
      </c>
      <c r="E29" s="29">
        <v>983</v>
      </c>
      <c r="F29" s="25">
        <f t="shared" si="0"/>
        <v>39</v>
      </c>
      <c r="G29" s="26">
        <f t="shared" si="1"/>
        <v>142</v>
      </c>
      <c r="H29" s="27">
        <f t="shared" si="2"/>
        <v>29.38714499252616</v>
      </c>
      <c r="I29" s="27">
        <f t="shared" si="3"/>
        <v>104.13135593220339</v>
      </c>
      <c r="J29" s="30">
        <f t="shared" si="4"/>
        <v>116.884661117717</v>
      </c>
    </row>
    <row r="30" spans="1:10" ht="18" customHeight="1" x14ac:dyDescent="0.2">
      <c r="A30" s="21" t="s">
        <v>30</v>
      </c>
      <c r="B30" s="22">
        <v>4022</v>
      </c>
      <c r="C30" s="23">
        <v>1062</v>
      </c>
      <c r="D30" s="22">
        <v>945</v>
      </c>
      <c r="E30" s="29">
        <v>1128</v>
      </c>
      <c r="F30" s="25">
        <f t="shared" si="0"/>
        <v>66</v>
      </c>
      <c r="G30" s="26">
        <f t="shared" si="1"/>
        <v>183</v>
      </c>
      <c r="H30" s="27">
        <f t="shared" si="2"/>
        <v>28.045748383888615</v>
      </c>
      <c r="I30" s="27">
        <f t="shared" si="3"/>
        <v>106.21468926553672</v>
      </c>
      <c r="J30" s="30">
        <f t="shared" si="4"/>
        <v>119.36507936507937</v>
      </c>
    </row>
    <row r="31" spans="1:10" ht="18" customHeight="1" x14ac:dyDescent="0.2">
      <c r="A31" s="21" t="s">
        <v>31</v>
      </c>
      <c r="B31" s="22">
        <v>3007</v>
      </c>
      <c r="C31" s="23">
        <v>743</v>
      </c>
      <c r="D31" s="22">
        <v>654</v>
      </c>
      <c r="E31" s="29">
        <v>767</v>
      </c>
      <c r="F31" s="25">
        <f t="shared" si="0"/>
        <v>24</v>
      </c>
      <c r="G31" s="26">
        <f t="shared" si="1"/>
        <v>113</v>
      </c>
      <c r="H31" s="27">
        <f t="shared" si="2"/>
        <v>25.50714998337213</v>
      </c>
      <c r="I31" s="27">
        <f t="shared" si="3"/>
        <v>103.23014804845224</v>
      </c>
      <c r="J31" s="30">
        <f t="shared" si="4"/>
        <v>117.27828746177369</v>
      </c>
    </row>
    <row r="32" spans="1:10" ht="18" customHeight="1" x14ac:dyDescent="0.2">
      <c r="A32" s="21" t="s">
        <v>32</v>
      </c>
      <c r="B32" s="22">
        <v>5339</v>
      </c>
      <c r="C32" s="23">
        <v>1352</v>
      </c>
      <c r="D32" s="22">
        <v>1206</v>
      </c>
      <c r="E32" s="29">
        <v>1379</v>
      </c>
      <c r="F32" s="25">
        <f t="shared" si="0"/>
        <v>27</v>
      </c>
      <c r="G32" s="26">
        <f t="shared" si="1"/>
        <v>173</v>
      </c>
      <c r="H32" s="27">
        <f t="shared" si="2"/>
        <v>25.828806892676532</v>
      </c>
      <c r="I32" s="27">
        <f t="shared" si="3"/>
        <v>101.99704142011834</v>
      </c>
      <c r="J32" s="30">
        <f t="shared" si="4"/>
        <v>114.34494195688225</v>
      </c>
    </row>
    <row r="33" spans="1:10" ht="18" customHeight="1" x14ac:dyDescent="0.2">
      <c r="A33" s="21" t="s">
        <v>33</v>
      </c>
      <c r="B33" s="22">
        <v>2566</v>
      </c>
      <c r="C33" s="23">
        <v>637</v>
      </c>
      <c r="D33" s="22">
        <v>562</v>
      </c>
      <c r="E33" s="29">
        <v>860</v>
      </c>
      <c r="F33" s="25">
        <f t="shared" si="0"/>
        <v>223</v>
      </c>
      <c r="G33" s="26">
        <f t="shared" si="1"/>
        <v>298</v>
      </c>
      <c r="H33" s="27">
        <f t="shared" si="2"/>
        <v>33.515198752922835</v>
      </c>
      <c r="I33" s="27">
        <f t="shared" si="3"/>
        <v>135.00784929356357</v>
      </c>
      <c r="J33" s="30">
        <f t="shared" si="4"/>
        <v>153.02491103202846</v>
      </c>
    </row>
    <row r="34" spans="1:10" ht="18" customHeight="1" x14ac:dyDescent="0.2">
      <c r="A34" s="21" t="s">
        <v>34</v>
      </c>
      <c r="B34" s="22">
        <v>2066</v>
      </c>
      <c r="C34" s="23">
        <v>520</v>
      </c>
      <c r="D34" s="22">
        <v>465</v>
      </c>
      <c r="E34" s="29">
        <v>476</v>
      </c>
      <c r="F34" s="25">
        <f t="shared" si="0"/>
        <v>-44</v>
      </c>
      <c r="G34" s="26">
        <f t="shared" si="1"/>
        <v>11</v>
      </c>
      <c r="H34" s="27">
        <f t="shared" si="2"/>
        <v>23.039690222652467</v>
      </c>
      <c r="I34" s="27">
        <f t="shared" si="3"/>
        <v>91.538461538461533</v>
      </c>
      <c r="J34" s="30">
        <f t="shared" si="4"/>
        <v>102.36559139784947</v>
      </c>
    </row>
    <row r="35" spans="1:10" ht="18" customHeight="1" x14ac:dyDescent="0.2">
      <c r="A35" s="21" t="s">
        <v>35</v>
      </c>
      <c r="B35" s="22">
        <v>1329</v>
      </c>
      <c r="C35" s="23">
        <v>348</v>
      </c>
      <c r="D35" s="22">
        <v>310</v>
      </c>
      <c r="E35" s="29">
        <v>384</v>
      </c>
      <c r="F35" s="25">
        <f t="shared" si="0"/>
        <v>36</v>
      </c>
      <c r="G35" s="26">
        <f t="shared" si="1"/>
        <v>74</v>
      </c>
      <c r="H35" s="27">
        <f t="shared" si="2"/>
        <v>28.893905191873586</v>
      </c>
      <c r="I35" s="27">
        <f t="shared" si="3"/>
        <v>110.34482758620689</v>
      </c>
      <c r="J35" s="30">
        <f t="shared" si="4"/>
        <v>123.87096774193549</v>
      </c>
    </row>
    <row r="36" spans="1:10" ht="18" customHeight="1" x14ac:dyDescent="0.2">
      <c r="A36" s="21" t="s">
        <v>36</v>
      </c>
      <c r="B36" s="22">
        <v>3459</v>
      </c>
      <c r="C36" s="23">
        <v>887</v>
      </c>
      <c r="D36" s="22">
        <v>790</v>
      </c>
      <c r="E36" s="29">
        <v>979</v>
      </c>
      <c r="F36" s="25">
        <f t="shared" si="0"/>
        <v>92</v>
      </c>
      <c r="G36" s="26">
        <f t="shared" si="1"/>
        <v>189</v>
      </c>
      <c r="H36" s="27">
        <f t="shared" si="2"/>
        <v>28.30297773923099</v>
      </c>
      <c r="I36" s="27">
        <f t="shared" si="3"/>
        <v>110.37204058624577</v>
      </c>
      <c r="J36" s="30">
        <f t="shared" si="4"/>
        <v>123.92405063291139</v>
      </c>
    </row>
    <row r="37" spans="1:10" ht="18" customHeight="1" x14ac:dyDescent="0.2">
      <c r="A37" s="21" t="s">
        <v>37</v>
      </c>
      <c r="B37" s="22">
        <v>2774</v>
      </c>
      <c r="C37" s="23">
        <v>722</v>
      </c>
      <c r="D37" s="22">
        <v>644</v>
      </c>
      <c r="E37" s="29">
        <v>691</v>
      </c>
      <c r="F37" s="25">
        <f t="shared" si="0"/>
        <v>-31</v>
      </c>
      <c r="G37" s="26">
        <f t="shared" si="1"/>
        <v>47</v>
      </c>
      <c r="H37" s="27">
        <f t="shared" si="2"/>
        <v>24.909877433309298</v>
      </c>
      <c r="I37" s="27">
        <f t="shared" si="3"/>
        <v>95.70637119113573</v>
      </c>
      <c r="J37" s="30">
        <f t="shared" si="4"/>
        <v>107.29813664596273</v>
      </c>
    </row>
    <row r="38" spans="1:10" ht="18" customHeight="1" x14ac:dyDescent="0.2">
      <c r="A38" s="21" t="s">
        <v>38</v>
      </c>
      <c r="B38" s="22">
        <v>6133</v>
      </c>
      <c r="C38" s="23">
        <v>1765</v>
      </c>
      <c r="D38" s="22">
        <v>1564</v>
      </c>
      <c r="E38" s="29">
        <v>1514</v>
      </c>
      <c r="F38" s="25">
        <f t="shared" si="0"/>
        <v>-251</v>
      </c>
      <c r="G38" s="26">
        <f t="shared" si="1"/>
        <v>-50</v>
      </c>
      <c r="H38" s="27">
        <f t="shared" si="2"/>
        <v>24.68612424588293</v>
      </c>
      <c r="I38" s="27">
        <f t="shared" si="3"/>
        <v>85.779036827195469</v>
      </c>
      <c r="J38" s="30">
        <f t="shared" si="4"/>
        <v>96.803069053708441</v>
      </c>
    </row>
    <row r="39" spans="1:10" ht="18" customHeight="1" x14ac:dyDescent="0.2">
      <c r="A39" s="21" t="s">
        <v>39</v>
      </c>
      <c r="B39" s="22">
        <v>2005</v>
      </c>
      <c r="C39" s="23">
        <v>541</v>
      </c>
      <c r="D39" s="22">
        <v>484</v>
      </c>
      <c r="E39" s="29">
        <v>384</v>
      </c>
      <c r="F39" s="25">
        <f t="shared" si="0"/>
        <v>-157</v>
      </c>
      <c r="G39" s="26">
        <f t="shared" si="1"/>
        <v>-100</v>
      </c>
      <c r="H39" s="27">
        <f t="shared" si="2"/>
        <v>19.152119700748131</v>
      </c>
      <c r="I39" s="27">
        <f t="shared" si="3"/>
        <v>70.979667282809615</v>
      </c>
      <c r="J39" s="30">
        <f t="shared" si="4"/>
        <v>79.338842975206617</v>
      </c>
    </row>
    <row r="40" spans="1:10" ht="18" customHeight="1" x14ac:dyDescent="0.2">
      <c r="A40" s="21" t="s">
        <v>62</v>
      </c>
      <c r="B40" s="22">
        <v>3311</v>
      </c>
      <c r="C40" s="23">
        <v>726</v>
      </c>
      <c r="D40" s="22">
        <v>646</v>
      </c>
      <c r="E40" s="29">
        <v>838</v>
      </c>
      <c r="F40" s="25">
        <f t="shared" si="0"/>
        <v>112</v>
      </c>
      <c r="G40" s="26">
        <f t="shared" si="1"/>
        <v>192</v>
      </c>
      <c r="H40" s="27">
        <f t="shared" si="2"/>
        <v>25.309574146783447</v>
      </c>
      <c r="I40" s="27">
        <f t="shared" si="3"/>
        <v>115.42699724517907</v>
      </c>
      <c r="J40" s="30">
        <f t="shared" si="4"/>
        <v>129.72136222910217</v>
      </c>
    </row>
    <row r="41" spans="1:10" ht="18" customHeight="1" x14ac:dyDescent="0.2">
      <c r="A41" s="21" t="s">
        <v>41</v>
      </c>
      <c r="B41" s="22">
        <v>4759</v>
      </c>
      <c r="C41" s="23">
        <v>1122</v>
      </c>
      <c r="D41" s="22">
        <v>999</v>
      </c>
      <c r="E41" s="29">
        <v>1198</v>
      </c>
      <c r="F41" s="25">
        <f t="shared" si="0"/>
        <v>76</v>
      </c>
      <c r="G41" s="26">
        <f t="shared" si="1"/>
        <v>199</v>
      </c>
      <c r="H41" s="27">
        <f t="shared" si="2"/>
        <v>25.173355747005672</v>
      </c>
      <c r="I41" s="27">
        <f t="shared" si="3"/>
        <v>106.77361853832441</v>
      </c>
      <c r="J41" s="30">
        <f t="shared" si="4"/>
        <v>119.91991991991992</v>
      </c>
    </row>
    <row r="42" spans="1:10" ht="18" customHeight="1" x14ac:dyDescent="0.2">
      <c r="A42" s="21" t="s">
        <v>42</v>
      </c>
      <c r="B42" s="22">
        <v>1323</v>
      </c>
      <c r="C42" s="23">
        <v>317</v>
      </c>
      <c r="D42" s="22">
        <v>283</v>
      </c>
      <c r="E42" s="29">
        <v>284</v>
      </c>
      <c r="F42" s="25">
        <f t="shared" si="0"/>
        <v>-33</v>
      </c>
      <c r="G42" s="26">
        <f t="shared" si="1"/>
        <v>1</v>
      </c>
      <c r="H42" s="27">
        <f t="shared" si="2"/>
        <v>21.466364323507182</v>
      </c>
      <c r="I42" s="27">
        <f t="shared" si="3"/>
        <v>89.589905362776022</v>
      </c>
      <c r="J42" s="30">
        <f t="shared" si="4"/>
        <v>100.35335689045937</v>
      </c>
    </row>
    <row r="43" spans="1:10" ht="18" customHeight="1" x14ac:dyDescent="0.2">
      <c r="A43" s="21" t="s">
        <v>43</v>
      </c>
      <c r="B43" s="22">
        <v>1399</v>
      </c>
      <c r="C43" s="23">
        <v>384</v>
      </c>
      <c r="D43" s="22">
        <v>339</v>
      </c>
      <c r="E43" s="29">
        <v>286</v>
      </c>
      <c r="F43" s="25">
        <f t="shared" si="0"/>
        <v>-98</v>
      </c>
      <c r="G43" s="26">
        <f t="shared" si="1"/>
        <v>-53</v>
      </c>
      <c r="H43" s="27">
        <f t="shared" si="2"/>
        <v>20.443173695496782</v>
      </c>
      <c r="I43" s="27">
        <f t="shared" si="3"/>
        <v>74.479166666666657</v>
      </c>
      <c r="J43" s="30">
        <f t="shared" si="4"/>
        <v>84.365781710914462</v>
      </c>
    </row>
    <row r="44" spans="1:10" ht="18" customHeight="1" x14ac:dyDescent="0.2">
      <c r="A44" s="21" t="s">
        <v>44</v>
      </c>
      <c r="B44" s="22">
        <v>2057</v>
      </c>
      <c r="C44" s="23">
        <v>613</v>
      </c>
      <c r="D44" s="22">
        <v>547</v>
      </c>
      <c r="E44" s="29">
        <v>555</v>
      </c>
      <c r="F44" s="25">
        <f t="shared" si="0"/>
        <v>-58</v>
      </c>
      <c r="G44" s="26">
        <f t="shared" si="1"/>
        <v>8</v>
      </c>
      <c r="H44" s="27">
        <f t="shared" si="2"/>
        <v>26.981040350024305</v>
      </c>
      <c r="I44" s="27">
        <f t="shared" si="3"/>
        <v>90.538336052202283</v>
      </c>
      <c r="J44" s="30">
        <f t="shared" si="4"/>
        <v>101.46252285191957</v>
      </c>
    </row>
    <row r="45" spans="1:10" ht="18" customHeight="1" x14ac:dyDescent="0.2">
      <c r="A45" s="21" t="s">
        <v>45</v>
      </c>
      <c r="B45" s="22">
        <v>10215</v>
      </c>
      <c r="C45" s="23">
        <v>2637</v>
      </c>
      <c r="D45" s="22">
        <v>2327</v>
      </c>
      <c r="E45" s="29">
        <v>2589</v>
      </c>
      <c r="F45" s="25">
        <f t="shared" si="0"/>
        <v>-48</v>
      </c>
      <c r="G45" s="26">
        <f t="shared" si="1"/>
        <v>262</v>
      </c>
      <c r="H45" s="27">
        <f t="shared" si="2"/>
        <v>25.345080763582967</v>
      </c>
      <c r="I45" s="27">
        <f t="shared" si="3"/>
        <v>98.179749715585899</v>
      </c>
      <c r="J45" s="30">
        <f t="shared" si="4"/>
        <v>111.25913192952299</v>
      </c>
    </row>
    <row r="46" spans="1:10" ht="18" customHeight="1" x14ac:dyDescent="0.2">
      <c r="A46" s="21" t="s">
        <v>46</v>
      </c>
      <c r="B46" s="22">
        <v>3262</v>
      </c>
      <c r="C46" s="23">
        <v>845</v>
      </c>
      <c r="D46" s="22">
        <v>749</v>
      </c>
      <c r="E46" s="29">
        <v>825</v>
      </c>
      <c r="F46" s="25">
        <f t="shared" si="0"/>
        <v>-20</v>
      </c>
      <c r="G46" s="26">
        <f t="shared" si="1"/>
        <v>76</v>
      </c>
      <c r="H46" s="27">
        <f t="shared" si="2"/>
        <v>25.29123237277744</v>
      </c>
      <c r="I46" s="27">
        <f t="shared" si="3"/>
        <v>97.633136094674555</v>
      </c>
      <c r="J46" s="30">
        <f t="shared" si="4"/>
        <v>110.1468624833111</v>
      </c>
    </row>
    <row r="47" spans="1:10" ht="18" customHeight="1" x14ac:dyDescent="0.2">
      <c r="A47" s="21" t="s">
        <v>47</v>
      </c>
      <c r="B47" s="22">
        <v>2406</v>
      </c>
      <c r="C47" s="23">
        <v>647</v>
      </c>
      <c r="D47" s="22">
        <v>574</v>
      </c>
      <c r="E47" s="29">
        <v>634</v>
      </c>
      <c r="F47" s="25">
        <f t="shared" si="0"/>
        <v>-13</v>
      </c>
      <c r="G47" s="26">
        <f t="shared" si="1"/>
        <v>60</v>
      </c>
      <c r="H47" s="27">
        <f t="shared" si="2"/>
        <v>26.350789692435576</v>
      </c>
      <c r="I47" s="27">
        <f t="shared" si="3"/>
        <v>97.990726429675419</v>
      </c>
      <c r="J47" s="30">
        <f t="shared" si="4"/>
        <v>110.45296167247388</v>
      </c>
    </row>
    <row r="48" spans="1:10" ht="18" customHeight="1" x14ac:dyDescent="0.2">
      <c r="A48" s="21" t="s">
        <v>48</v>
      </c>
      <c r="B48" s="22">
        <v>4181</v>
      </c>
      <c r="C48" s="23">
        <v>1085</v>
      </c>
      <c r="D48" s="22">
        <v>960</v>
      </c>
      <c r="E48" s="29">
        <v>955</v>
      </c>
      <c r="F48" s="25">
        <f t="shared" si="0"/>
        <v>-130</v>
      </c>
      <c r="G48" s="26">
        <f t="shared" si="1"/>
        <v>-5</v>
      </c>
      <c r="H48" s="27">
        <f t="shared" si="2"/>
        <v>22.841425496292754</v>
      </c>
      <c r="I48" s="27">
        <f t="shared" si="3"/>
        <v>88.018433179723502</v>
      </c>
      <c r="J48" s="30">
        <f t="shared" si="4"/>
        <v>99.479166666666657</v>
      </c>
    </row>
    <row r="49" spans="1:10" ht="18" customHeight="1" x14ac:dyDescent="0.2">
      <c r="A49" s="21" t="s">
        <v>49</v>
      </c>
      <c r="B49" s="22">
        <v>2146</v>
      </c>
      <c r="C49" s="23">
        <v>511</v>
      </c>
      <c r="D49" s="22">
        <v>457</v>
      </c>
      <c r="E49" s="29">
        <v>665</v>
      </c>
      <c r="F49" s="25">
        <f t="shared" si="0"/>
        <v>154</v>
      </c>
      <c r="G49" s="26">
        <f t="shared" si="1"/>
        <v>208</v>
      </c>
      <c r="H49" s="27">
        <f t="shared" si="2"/>
        <v>30.987884436160297</v>
      </c>
      <c r="I49" s="27">
        <f t="shared" si="3"/>
        <v>130.13698630136986</v>
      </c>
      <c r="J49" s="30">
        <f t="shared" si="4"/>
        <v>145.51422319474835</v>
      </c>
    </row>
    <row r="50" spans="1:10" ht="18" customHeight="1" x14ac:dyDescent="0.2">
      <c r="A50" s="31" t="s">
        <v>50</v>
      </c>
      <c r="B50" s="32">
        <v>169905</v>
      </c>
      <c r="C50" s="32">
        <v>43938</v>
      </c>
      <c r="D50" s="32">
        <v>38989</v>
      </c>
      <c r="E50" s="32">
        <f>SUM(E14:E49)</f>
        <v>44497</v>
      </c>
      <c r="F50" s="33">
        <f t="shared" si="0"/>
        <v>559</v>
      </c>
      <c r="G50" s="34">
        <f>+E50-D50</f>
        <v>5508</v>
      </c>
      <c r="H50" s="35">
        <f>+E50/B50*100</f>
        <v>26.189341102380741</v>
      </c>
      <c r="I50" s="35">
        <f>+E50/C50*100</f>
        <v>101.27224725749919</v>
      </c>
      <c r="J50" s="35">
        <f>+E50/D50*100</f>
        <v>114.12706147887866</v>
      </c>
    </row>
    <row r="51" spans="1:10" ht="18" customHeight="1" x14ac:dyDescent="0.2">
      <c r="A51" s="36" t="s">
        <v>63</v>
      </c>
      <c r="B51" s="37">
        <v>0</v>
      </c>
      <c r="C51" s="37">
        <v>0</v>
      </c>
      <c r="D51" s="37">
        <v>-39</v>
      </c>
      <c r="E51" s="37">
        <v>-46</v>
      </c>
      <c r="F51" s="33">
        <f t="shared" si="0"/>
        <v>-46</v>
      </c>
      <c r="G51" s="34">
        <f>+E51-D51</f>
        <v>-7</v>
      </c>
      <c r="H51" s="35">
        <v>0</v>
      </c>
      <c r="I51" s="35">
        <v>0</v>
      </c>
      <c r="J51" s="35">
        <f>+E51/D51*100</f>
        <v>117.94871794871796</v>
      </c>
    </row>
    <row r="52" spans="1:10" ht="25.5" customHeight="1" x14ac:dyDescent="0.2">
      <c r="A52" s="49" t="s">
        <v>64</v>
      </c>
      <c r="B52" s="37">
        <v>0</v>
      </c>
      <c r="C52" s="37">
        <v>0</v>
      </c>
      <c r="D52" s="37">
        <v>6</v>
      </c>
      <c r="E52" s="37">
        <v>8</v>
      </c>
      <c r="F52" s="33">
        <f t="shared" si="0"/>
        <v>8</v>
      </c>
      <c r="G52" s="34">
        <f>+E52-D52</f>
        <v>2</v>
      </c>
      <c r="H52" s="35">
        <v>0</v>
      </c>
      <c r="I52" s="35">
        <v>0</v>
      </c>
      <c r="J52" s="35">
        <f>+E52/D52*100</f>
        <v>133.33333333333331</v>
      </c>
    </row>
    <row r="53" spans="1:10" ht="19.5" customHeight="1" x14ac:dyDescent="0.2">
      <c r="A53" s="38" t="s">
        <v>65</v>
      </c>
      <c r="B53" s="39">
        <f>+B50+B51+B52</f>
        <v>169905</v>
      </c>
      <c r="C53" s="39">
        <f t="shared" ref="C53:E53" si="5">+C50+C51+C52</f>
        <v>43938</v>
      </c>
      <c r="D53" s="39">
        <f t="shared" si="5"/>
        <v>38956</v>
      </c>
      <c r="E53" s="39">
        <f t="shared" si="5"/>
        <v>44459</v>
      </c>
      <c r="F53" s="33">
        <f>+E53-C53</f>
        <v>521</v>
      </c>
      <c r="G53" s="34">
        <f>+E53-D53</f>
        <v>5503</v>
      </c>
      <c r="H53" s="35">
        <f>+E53/B53*100</f>
        <v>26.166975662870428</v>
      </c>
      <c r="I53" s="35">
        <f>+E53/C53*100</f>
        <v>101.1857617552005</v>
      </c>
      <c r="J53" s="35">
        <f>+E53/D53*100</f>
        <v>114.12619365437931</v>
      </c>
    </row>
    <row r="54" spans="1:10" x14ac:dyDescent="0.2">
      <c r="A54" s="40"/>
      <c r="B54" s="40"/>
      <c r="C54" s="40"/>
      <c r="D54" s="40"/>
      <c r="E54" s="40"/>
      <c r="F54" s="40"/>
      <c r="G54" s="41"/>
      <c r="H54" s="40"/>
    </row>
    <row r="102" spans="7:10" ht="19.5" customHeight="1" x14ac:dyDescent="0.2">
      <c r="G102" s="1"/>
      <c r="H102" s="1"/>
      <c r="J102" s="1"/>
    </row>
  </sheetData>
  <dataConsolidate/>
  <mergeCells count="11">
    <mergeCell ref="I10:I12"/>
    <mergeCell ref="J10:J12"/>
    <mergeCell ref="F11:F12"/>
    <mergeCell ref="G11:G12"/>
    <mergeCell ref="A5:H5"/>
    <mergeCell ref="A10:A12"/>
    <mergeCell ref="B10:B12"/>
    <mergeCell ref="C10:C12"/>
    <mergeCell ref="D10:E11"/>
    <mergeCell ref="F10:G10"/>
    <mergeCell ref="H10:H12"/>
  </mergeCells>
  <pageMargins left="0.59055118110236227" right="0.27559055118110237" top="0.47244094488188981" bottom="0.98425196850393704" header="0.51181102362204722" footer="0.51181102362204722"/>
  <pageSetup paperSize="9"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53"/>
  <sheetViews>
    <sheetView workbookViewId="0">
      <selection activeCell="F56" sqref="F56"/>
    </sheetView>
  </sheetViews>
  <sheetFormatPr defaultRowHeight="18" customHeight="1" x14ac:dyDescent="0.2"/>
  <cols>
    <col min="1" max="1" width="21.42578125" style="4" customWidth="1"/>
    <col min="2" max="2" width="13.140625" style="4" customWidth="1"/>
    <col min="3" max="3" width="15.28515625" style="4" customWidth="1"/>
    <col min="4" max="5" width="11.7109375" style="4" customWidth="1"/>
    <col min="6" max="16384" width="9.140625" style="4"/>
  </cols>
  <sheetData>
    <row r="3" spans="1:10" ht="18" customHeight="1" x14ac:dyDescent="0.2">
      <c r="A3" s="5" t="s">
        <v>66</v>
      </c>
      <c r="B3" s="7"/>
      <c r="C3" s="7"/>
      <c r="D3" s="7"/>
      <c r="E3" s="7"/>
      <c r="F3" s="7"/>
      <c r="G3" s="8"/>
      <c r="H3" s="7"/>
      <c r="I3" s="1"/>
    </row>
    <row r="4" spans="1:10" ht="18" customHeight="1" x14ac:dyDescent="0.2">
      <c r="A4" s="9" t="s">
        <v>67</v>
      </c>
      <c r="B4" s="7"/>
      <c r="C4" s="7"/>
      <c r="D4" s="7"/>
      <c r="E4" s="7"/>
      <c r="F4" s="7"/>
      <c r="G4" s="8"/>
      <c r="H4" s="7"/>
      <c r="I4" s="1"/>
    </row>
    <row r="5" spans="1:10" ht="18" customHeight="1" x14ac:dyDescent="0.2">
      <c r="A5" s="7"/>
      <c r="B5" s="7"/>
      <c r="C5" s="7"/>
      <c r="D5" s="7"/>
      <c r="E5" s="7"/>
      <c r="F5" s="7"/>
      <c r="G5" s="8"/>
      <c r="H5" s="7"/>
      <c r="I5" s="1"/>
    </row>
    <row r="6" spans="1:10" ht="18" customHeight="1" x14ac:dyDescent="0.25">
      <c r="A6" s="10"/>
      <c r="B6" s="10"/>
      <c r="C6" s="10"/>
      <c r="D6" s="10"/>
      <c r="E6" s="10"/>
      <c r="F6" s="11"/>
      <c r="G6" s="12"/>
      <c r="H6" s="13"/>
      <c r="I6" s="1"/>
      <c r="J6" s="14" t="s">
        <v>68</v>
      </c>
    </row>
    <row r="7" spans="1:10" ht="18" customHeight="1" x14ac:dyDescent="0.2">
      <c r="A7" s="260" t="s">
        <v>2</v>
      </c>
      <c r="B7" s="263" t="s">
        <v>4</v>
      </c>
      <c r="C7" s="263" t="s">
        <v>57</v>
      </c>
      <c r="D7" s="266" t="s">
        <v>69</v>
      </c>
      <c r="E7" s="267"/>
      <c r="F7" s="270" t="s">
        <v>7</v>
      </c>
      <c r="G7" s="271"/>
      <c r="H7" s="255" t="s">
        <v>58</v>
      </c>
      <c r="I7" s="255" t="s">
        <v>59</v>
      </c>
      <c r="J7" s="258" t="s">
        <v>60</v>
      </c>
    </row>
    <row r="8" spans="1:10" ht="18" customHeight="1" x14ac:dyDescent="0.2">
      <c r="A8" s="261"/>
      <c r="B8" s="264"/>
      <c r="C8" s="264"/>
      <c r="D8" s="268"/>
      <c r="E8" s="269"/>
      <c r="F8" s="255" t="s">
        <v>61</v>
      </c>
      <c r="G8" s="255" t="s">
        <v>10</v>
      </c>
      <c r="H8" s="256"/>
      <c r="I8" s="256"/>
      <c r="J8" s="258"/>
    </row>
    <row r="9" spans="1:10" ht="18" customHeight="1" x14ac:dyDescent="0.2">
      <c r="A9" s="262"/>
      <c r="B9" s="265"/>
      <c r="C9" s="265"/>
      <c r="D9" s="15">
        <v>2011</v>
      </c>
      <c r="E9" s="15">
        <v>2012</v>
      </c>
      <c r="F9" s="257"/>
      <c r="G9" s="257"/>
      <c r="H9" s="257"/>
      <c r="I9" s="257"/>
      <c r="J9" s="258"/>
    </row>
    <row r="10" spans="1:10" ht="18" customHeight="1" x14ac:dyDescent="0.2">
      <c r="A10" s="16" t="s">
        <v>13</v>
      </c>
      <c r="B10" s="17">
        <v>1</v>
      </c>
      <c r="C10" s="17">
        <v>2</v>
      </c>
      <c r="D10" s="17">
        <v>3</v>
      </c>
      <c r="E10" s="17">
        <v>4</v>
      </c>
      <c r="F10" s="18">
        <v>5</v>
      </c>
      <c r="G10" s="19">
        <v>6</v>
      </c>
      <c r="H10" s="17">
        <v>7</v>
      </c>
      <c r="I10" s="20">
        <v>8</v>
      </c>
      <c r="J10" s="20">
        <v>9</v>
      </c>
    </row>
    <row r="11" spans="1:10" ht="18" customHeight="1" x14ac:dyDescent="0.2">
      <c r="A11" s="21" t="s">
        <v>14</v>
      </c>
      <c r="B11" s="22">
        <v>2594</v>
      </c>
      <c r="C11" s="23">
        <v>513</v>
      </c>
      <c r="D11" s="22">
        <v>428</v>
      </c>
      <c r="E11" s="24">
        <v>547</v>
      </c>
      <c r="F11" s="25">
        <f t="shared" ref="F11:F46" si="0">+E11-C11</f>
        <v>34</v>
      </c>
      <c r="G11" s="26">
        <f t="shared" ref="G11:G46" si="1">+E11-D11</f>
        <v>119</v>
      </c>
      <c r="H11" s="27">
        <f t="shared" ref="H11:H49" si="2">+E11/B11*100</f>
        <v>21.087124132613724</v>
      </c>
      <c r="I11" s="27">
        <f t="shared" ref="I11:I49" si="3">+E11/C11*100</f>
        <v>106.62768031189086</v>
      </c>
      <c r="J11" s="28">
        <f t="shared" ref="J11:J51" si="4">+E11/D11*100</f>
        <v>127.803738317757</v>
      </c>
    </row>
    <row r="12" spans="1:10" ht="18" customHeight="1" x14ac:dyDescent="0.2">
      <c r="A12" s="21" t="s">
        <v>15</v>
      </c>
      <c r="B12" s="22">
        <v>559</v>
      </c>
      <c r="C12" s="23">
        <v>111</v>
      </c>
      <c r="D12" s="22">
        <v>99</v>
      </c>
      <c r="E12" s="29">
        <v>197</v>
      </c>
      <c r="F12" s="25">
        <f t="shared" si="0"/>
        <v>86</v>
      </c>
      <c r="G12" s="26">
        <f t="shared" si="1"/>
        <v>98</v>
      </c>
      <c r="H12" s="27">
        <f t="shared" si="2"/>
        <v>35.241502683363144</v>
      </c>
      <c r="I12" s="27">
        <f t="shared" si="3"/>
        <v>177.47747747747749</v>
      </c>
      <c r="J12" s="30">
        <f t="shared" si="4"/>
        <v>198.98989898989899</v>
      </c>
    </row>
    <row r="13" spans="1:10" ht="18" customHeight="1" x14ac:dyDescent="0.2">
      <c r="A13" s="21" t="s">
        <v>16</v>
      </c>
      <c r="B13" s="22">
        <v>253</v>
      </c>
      <c r="C13" s="23">
        <v>93</v>
      </c>
      <c r="D13" s="22">
        <v>82</v>
      </c>
      <c r="E13" s="29">
        <v>32</v>
      </c>
      <c r="F13" s="25">
        <f t="shared" si="0"/>
        <v>-61</v>
      </c>
      <c r="G13" s="26">
        <f t="shared" si="1"/>
        <v>-50</v>
      </c>
      <c r="H13" s="27">
        <f t="shared" si="2"/>
        <v>12.648221343873518</v>
      </c>
      <c r="I13" s="27">
        <f t="shared" si="3"/>
        <v>34.408602150537639</v>
      </c>
      <c r="J13" s="30">
        <f t="shared" si="4"/>
        <v>39.024390243902438</v>
      </c>
    </row>
    <row r="14" spans="1:10" ht="18" customHeight="1" x14ac:dyDescent="0.2">
      <c r="A14" s="21" t="s">
        <v>17</v>
      </c>
      <c r="B14" s="22">
        <v>439</v>
      </c>
      <c r="C14" s="23">
        <v>86</v>
      </c>
      <c r="D14" s="22">
        <v>72</v>
      </c>
      <c r="E14" s="29">
        <v>90</v>
      </c>
      <c r="F14" s="25">
        <f t="shared" si="0"/>
        <v>4</v>
      </c>
      <c r="G14" s="26">
        <f t="shared" si="1"/>
        <v>18</v>
      </c>
      <c r="H14" s="27">
        <f t="shared" si="2"/>
        <v>20.501138952164009</v>
      </c>
      <c r="I14" s="27">
        <f t="shared" si="3"/>
        <v>104.65116279069768</v>
      </c>
      <c r="J14" s="30">
        <f t="shared" si="4"/>
        <v>125</v>
      </c>
    </row>
    <row r="15" spans="1:10" ht="18" customHeight="1" x14ac:dyDescent="0.2">
      <c r="A15" s="21" t="s">
        <v>18</v>
      </c>
      <c r="B15" s="22">
        <v>320</v>
      </c>
      <c r="C15" s="23">
        <v>82</v>
      </c>
      <c r="D15" s="22">
        <v>74</v>
      </c>
      <c r="E15" s="29">
        <v>154</v>
      </c>
      <c r="F15" s="25">
        <f t="shared" si="0"/>
        <v>72</v>
      </c>
      <c r="G15" s="26">
        <f t="shared" si="1"/>
        <v>80</v>
      </c>
      <c r="H15" s="27">
        <f t="shared" si="2"/>
        <v>48.125</v>
      </c>
      <c r="I15" s="27">
        <f t="shared" si="3"/>
        <v>187.80487804878047</v>
      </c>
      <c r="J15" s="30">
        <f t="shared" si="4"/>
        <v>208.10810810810813</v>
      </c>
    </row>
    <row r="16" spans="1:10" ht="18" customHeight="1" x14ac:dyDescent="0.2">
      <c r="A16" s="21" t="s">
        <v>19</v>
      </c>
      <c r="B16" s="22">
        <v>482</v>
      </c>
      <c r="C16" s="23">
        <v>95</v>
      </c>
      <c r="D16" s="22">
        <v>78</v>
      </c>
      <c r="E16" s="29">
        <v>121</v>
      </c>
      <c r="F16" s="25">
        <f t="shared" si="0"/>
        <v>26</v>
      </c>
      <c r="G16" s="26">
        <f t="shared" si="1"/>
        <v>43</v>
      </c>
      <c r="H16" s="27">
        <f t="shared" si="2"/>
        <v>25.103734439834025</v>
      </c>
      <c r="I16" s="27">
        <f t="shared" si="3"/>
        <v>127.36842105263158</v>
      </c>
      <c r="J16" s="30">
        <f t="shared" si="4"/>
        <v>155.12820512820514</v>
      </c>
    </row>
    <row r="17" spans="1:10" ht="18" customHeight="1" x14ac:dyDescent="0.2">
      <c r="A17" s="21" t="s">
        <v>20</v>
      </c>
      <c r="B17" s="22">
        <v>691</v>
      </c>
      <c r="C17" s="23">
        <v>121</v>
      </c>
      <c r="D17" s="22">
        <v>115</v>
      </c>
      <c r="E17" s="29">
        <v>141</v>
      </c>
      <c r="F17" s="25">
        <f t="shared" si="0"/>
        <v>20</v>
      </c>
      <c r="G17" s="26">
        <f t="shared" si="1"/>
        <v>26</v>
      </c>
      <c r="H17" s="27">
        <f t="shared" si="2"/>
        <v>20.405209840810421</v>
      </c>
      <c r="I17" s="27">
        <f t="shared" si="3"/>
        <v>116.52892561983469</v>
      </c>
      <c r="J17" s="30">
        <f t="shared" si="4"/>
        <v>122.60869565217392</v>
      </c>
    </row>
    <row r="18" spans="1:10" ht="18" customHeight="1" x14ac:dyDescent="0.2">
      <c r="A18" s="21" t="s">
        <v>21</v>
      </c>
      <c r="B18" s="22">
        <v>2057</v>
      </c>
      <c r="C18" s="23">
        <v>546</v>
      </c>
      <c r="D18" s="22">
        <v>488</v>
      </c>
      <c r="E18" s="29">
        <v>459</v>
      </c>
      <c r="F18" s="25">
        <f t="shared" si="0"/>
        <v>-87</v>
      </c>
      <c r="G18" s="26">
        <f t="shared" si="1"/>
        <v>-29</v>
      </c>
      <c r="H18" s="27">
        <f t="shared" si="2"/>
        <v>22.314049586776861</v>
      </c>
      <c r="I18" s="27">
        <f t="shared" si="3"/>
        <v>84.065934065934073</v>
      </c>
      <c r="J18" s="30">
        <f t="shared" si="4"/>
        <v>94.057377049180317</v>
      </c>
    </row>
    <row r="19" spans="1:10" ht="18" customHeight="1" x14ac:dyDescent="0.2">
      <c r="A19" s="21" t="s">
        <v>22</v>
      </c>
      <c r="B19" s="22">
        <v>490</v>
      </c>
      <c r="C19" s="23">
        <v>84</v>
      </c>
      <c r="D19" s="22">
        <v>81</v>
      </c>
      <c r="E19" s="29">
        <v>79</v>
      </c>
      <c r="F19" s="25">
        <f t="shared" si="0"/>
        <v>-5</v>
      </c>
      <c r="G19" s="26">
        <f t="shared" si="1"/>
        <v>-2</v>
      </c>
      <c r="H19" s="27">
        <f t="shared" si="2"/>
        <v>16.122448979591837</v>
      </c>
      <c r="I19" s="27">
        <f t="shared" si="3"/>
        <v>94.047619047619051</v>
      </c>
      <c r="J19" s="30">
        <f t="shared" si="4"/>
        <v>97.53086419753086</v>
      </c>
    </row>
    <row r="20" spans="1:10" ht="18" customHeight="1" x14ac:dyDescent="0.2">
      <c r="A20" s="21" t="s">
        <v>23</v>
      </c>
      <c r="B20" s="22">
        <v>113</v>
      </c>
      <c r="C20" s="23">
        <v>24</v>
      </c>
      <c r="D20" s="22">
        <v>15</v>
      </c>
      <c r="E20" s="29">
        <v>32</v>
      </c>
      <c r="F20" s="25">
        <f t="shared" si="0"/>
        <v>8</v>
      </c>
      <c r="G20" s="26">
        <f t="shared" si="1"/>
        <v>17</v>
      </c>
      <c r="H20" s="27">
        <f t="shared" si="2"/>
        <v>28.318584070796462</v>
      </c>
      <c r="I20" s="27">
        <f t="shared" si="3"/>
        <v>133.33333333333331</v>
      </c>
      <c r="J20" s="30">
        <f t="shared" si="4"/>
        <v>213.33333333333334</v>
      </c>
    </row>
    <row r="21" spans="1:10" ht="18" customHeight="1" x14ac:dyDescent="0.2">
      <c r="A21" s="21" t="s">
        <v>24</v>
      </c>
      <c r="B21" s="22">
        <v>289</v>
      </c>
      <c r="C21" s="23">
        <v>55</v>
      </c>
      <c r="D21" s="22">
        <v>43</v>
      </c>
      <c r="E21" s="29">
        <v>81</v>
      </c>
      <c r="F21" s="25">
        <f t="shared" si="0"/>
        <v>26</v>
      </c>
      <c r="G21" s="26">
        <f t="shared" si="1"/>
        <v>38</v>
      </c>
      <c r="H21" s="27">
        <f t="shared" si="2"/>
        <v>28.027681660899656</v>
      </c>
      <c r="I21" s="27">
        <f t="shared" si="3"/>
        <v>147.27272727272725</v>
      </c>
      <c r="J21" s="30">
        <f t="shared" si="4"/>
        <v>188.37209302325581</v>
      </c>
    </row>
    <row r="22" spans="1:10" ht="18" customHeight="1" x14ac:dyDescent="0.2">
      <c r="A22" s="21" t="s">
        <v>25</v>
      </c>
      <c r="B22" s="22">
        <v>140</v>
      </c>
      <c r="C22" s="23">
        <v>25</v>
      </c>
      <c r="D22" s="22">
        <v>17</v>
      </c>
      <c r="E22" s="29">
        <v>28</v>
      </c>
      <c r="F22" s="25">
        <f t="shared" si="0"/>
        <v>3</v>
      </c>
      <c r="G22" s="26">
        <f t="shared" si="1"/>
        <v>11</v>
      </c>
      <c r="H22" s="27">
        <f t="shared" si="2"/>
        <v>20</v>
      </c>
      <c r="I22" s="27">
        <f t="shared" si="3"/>
        <v>112.00000000000001</v>
      </c>
      <c r="J22" s="30">
        <f t="shared" si="4"/>
        <v>164.70588235294116</v>
      </c>
    </row>
    <row r="23" spans="1:10" ht="18" customHeight="1" x14ac:dyDescent="0.2">
      <c r="A23" s="21" t="s">
        <v>26</v>
      </c>
      <c r="B23" s="22">
        <v>528</v>
      </c>
      <c r="C23" s="23">
        <v>97</v>
      </c>
      <c r="D23" s="22">
        <v>82</v>
      </c>
      <c r="E23" s="29">
        <v>79</v>
      </c>
      <c r="F23" s="25">
        <f t="shared" si="0"/>
        <v>-18</v>
      </c>
      <c r="G23" s="26">
        <f t="shared" si="1"/>
        <v>-3</v>
      </c>
      <c r="H23" s="27">
        <f t="shared" si="2"/>
        <v>14.962121212121213</v>
      </c>
      <c r="I23" s="27">
        <f t="shared" si="3"/>
        <v>81.44329896907216</v>
      </c>
      <c r="J23" s="30">
        <f t="shared" si="4"/>
        <v>96.341463414634148</v>
      </c>
    </row>
    <row r="24" spans="1:10" ht="18" customHeight="1" x14ac:dyDescent="0.2">
      <c r="A24" s="21" t="s">
        <v>27</v>
      </c>
      <c r="B24" s="22">
        <v>850</v>
      </c>
      <c r="C24" s="23">
        <v>200</v>
      </c>
      <c r="D24" s="22">
        <v>174</v>
      </c>
      <c r="E24" s="29">
        <v>149</v>
      </c>
      <c r="F24" s="25">
        <f t="shared" si="0"/>
        <v>-51</v>
      </c>
      <c r="G24" s="26">
        <f t="shared" si="1"/>
        <v>-25</v>
      </c>
      <c r="H24" s="27">
        <f t="shared" si="2"/>
        <v>17.529411764705884</v>
      </c>
      <c r="I24" s="27">
        <f t="shared" si="3"/>
        <v>74.5</v>
      </c>
      <c r="J24" s="30">
        <f t="shared" si="4"/>
        <v>85.632183908045974</v>
      </c>
    </row>
    <row r="25" spans="1:10" ht="18" customHeight="1" x14ac:dyDescent="0.2">
      <c r="A25" s="21" t="s">
        <v>28</v>
      </c>
      <c r="B25" s="22">
        <v>216</v>
      </c>
      <c r="C25" s="23">
        <v>49</v>
      </c>
      <c r="D25" s="22">
        <v>40</v>
      </c>
      <c r="E25" s="29">
        <v>81</v>
      </c>
      <c r="F25" s="25">
        <f t="shared" si="0"/>
        <v>32</v>
      </c>
      <c r="G25" s="26">
        <f t="shared" si="1"/>
        <v>41</v>
      </c>
      <c r="H25" s="27">
        <f t="shared" si="2"/>
        <v>37.5</v>
      </c>
      <c r="I25" s="27">
        <f t="shared" si="3"/>
        <v>165.30612244897961</v>
      </c>
      <c r="J25" s="30">
        <f t="shared" si="4"/>
        <v>202.5</v>
      </c>
    </row>
    <row r="26" spans="1:10" ht="18" customHeight="1" x14ac:dyDescent="0.2">
      <c r="A26" s="21" t="s">
        <v>29</v>
      </c>
      <c r="B26" s="22">
        <v>291</v>
      </c>
      <c r="C26" s="23">
        <v>57</v>
      </c>
      <c r="D26" s="22">
        <v>46</v>
      </c>
      <c r="E26" s="29">
        <v>17</v>
      </c>
      <c r="F26" s="25">
        <f t="shared" si="0"/>
        <v>-40</v>
      </c>
      <c r="G26" s="26">
        <f t="shared" si="1"/>
        <v>-29</v>
      </c>
      <c r="H26" s="27">
        <f t="shared" si="2"/>
        <v>5.8419243986254292</v>
      </c>
      <c r="I26" s="27">
        <f t="shared" si="3"/>
        <v>29.82456140350877</v>
      </c>
      <c r="J26" s="30">
        <f t="shared" si="4"/>
        <v>36.95652173913043</v>
      </c>
    </row>
    <row r="27" spans="1:10" ht="18" customHeight="1" x14ac:dyDescent="0.2">
      <c r="A27" s="21" t="s">
        <v>30</v>
      </c>
      <c r="B27" s="22">
        <v>465</v>
      </c>
      <c r="C27" s="23">
        <v>77</v>
      </c>
      <c r="D27" s="22">
        <v>63</v>
      </c>
      <c r="E27" s="29">
        <v>99</v>
      </c>
      <c r="F27" s="25">
        <f t="shared" si="0"/>
        <v>22</v>
      </c>
      <c r="G27" s="26">
        <f t="shared" si="1"/>
        <v>36</v>
      </c>
      <c r="H27" s="27">
        <f t="shared" si="2"/>
        <v>21.29032258064516</v>
      </c>
      <c r="I27" s="27">
        <f t="shared" si="3"/>
        <v>128.57142857142858</v>
      </c>
      <c r="J27" s="30">
        <f t="shared" si="4"/>
        <v>157.14285714285714</v>
      </c>
    </row>
    <row r="28" spans="1:10" ht="18" customHeight="1" x14ac:dyDescent="0.2">
      <c r="A28" s="21" t="s">
        <v>31</v>
      </c>
      <c r="B28" s="22">
        <v>393</v>
      </c>
      <c r="C28" s="23">
        <v>104</v>
      </c>
      <c r="D28" s="22">
        <v>88</v>
      </c>
      <c r="E28" s="29">
        <v>136</v>
      </c>
      <c r="F28" s="25">
        <f t="shared" si="0"/>
        <v>32</v>
      </c>
      <c r="G28" s="26">
        <f t="shared" si="1"/>
        <v>48</v>
      </c>
      <c r="H28" s="27">
        <f t="shared" si="2"/>
        <v>34.605597964376585</v>
      </c>
      <c r="I28" s="27">
        <f t="shared" si="3"/>
        <v>130.76923076923077</v>
      </c>
      <c r="J28" s="30">
        <f t="shared" si="4"/>
        <v>154.54545454545453</v>
      </c>
    </row>
    <row r="29" spans="1:10" ht="18" customHeight="1" x14ac:dyDescent="0.2">
      <c r="A29" s="21" t="s">
        <v>32</v>
      </c>
      <c r="B29" s="22">
        <v>848</v>
      </c>
      <c r="C29" s="23">
        <v>224</v>
      </c>
      <c r="D29" s="22">
        <v>228</v>
      </c>
      <c r="E29" s="29">
        <v>183</v>
      </c>
      <c r="F29" s="25">
        <f t="shared" si="0"/>
        <v>-41</v>
      </c>
      <c r="G29" s="26">
        <f t="shared" si="1"/>
        <v>-45</v>
      </c>
      <c r="H29" s="27">
        <f t="shared" si="2"/>
        <v>21.580188679245282</v>
      </c>
      <c r="I29" s="27">
        <f t="shared" si="3"/>
        <v>81.696428571428569</v>
      </c>
      <c r="J29" s="30">
        <f t="shared" si="4"/>
        <v>80.26315789473685</v>
      </c>
    </row>
    <row r="30" spans="1:10" ht="18" customHeight="1" x14ac:dyDescent="0.2">
      <c r="A30" s="21" t="s">
        <v>33</v>
      </c>
      <c r="B30" s="22">
        <v>935</v>
      </c>
      <c r="C30" s="23">
        <v>249</v>
      </c>
      <c r="D30" s="22">
        <v>217</v>
      </c>
      <c r="E30" s="29">
        <v>225</v>
      </c>
      <c r="F30" s="25">
        <f t="shared" si="0"/>
        <v>-24</v>
      </c>
      <c r="G30" s="26">
        <f t="shared" si="1"/>
        <v>8</v>
      </c>
      <c r="H30" s="27">
        <f t="shared" si="2"/>
        <v>24.064171122994651</v>
      </c>
      <c r="I30" s="27">
        <f t="shared" si="3"/>
        <v>90.361445783132538</v>
      </c>
      <c r="J30" s="30">
        <f t="shared" si="4"/>
        <v>103.68663594470047</v>
      </c>
    </row>
    <row r="31" spans="1:10" ht="18" customHeight="1" x14ac:dyDescent="0.2">
      <c r="A31" s="21" t="s">
        <v>34</v>
      </c>
      <c r="B31" s="22">
        <v>146</v>
      </c>
      <c r="C31" s="23">
        <v>62</v>
      </c>
      <c r="D31" s="22">
        <v>49</v>
      </c>
      <c r="E31" s="29">
        <v>12</v>
      </c>
      <c r="F31" s="25">
        <f t="shared" si="0"/>
        <v>-50</v>
      </c>
      <c r="G31" s="26">
        <f t="shared" si="1"/>
        <v>-37</v>
      </c>
      <c r="H31" s="27">
        <f t="shared" si="2"/>
        <v>8.2191780821917799</v>
      </c>
      <c r="I31" s="27">
        <f t="shared" si="3"/>
        <v>19.35483870967742</v>
      </c>
      <c r="J31" s="30">
        <f t="shared" si="4"/>
        <v>24.489795918367346</v>
      </c>
    </row>
    <row r="32" spans="1:10" ht="18" customHeight="1" x14ac:dyDescent="0.2">
      <c r="A32" s="21" t="s">
        <v>35</v>
      </c>
      <c r="B32" s="22">
        <v>292</v>
      </c>
      <c r="C32" s="23">
        <v>131</v>
      </c>
      <c r="D32" s="22">
        <v>137</v>
      </c>
      <c r="E32" s="29">
        <v>76</v>
      </c>
      <c r="F32" s="25">
        <f t="shared" si="0"/>
        <v>-55</v>
      </c>
      <c r="G32" s="26">
        <f t="shared" si="1"/>
        <v>-61</v>
      </c>
      <c r="H32" s="27">
        <f t="shared" si="2"/>
        <v>26.027397260273972</v>
      </c>
      <c r="I32" s="27">
        <f t="shared" si="3"/>
        <v>58.015267175572518</v>
      </c>
      <c r="J32" s="30">
        <f t="shared" si="4"/>
        <v>55.474452554744524</v>
      </c>
    </row>
    <row r="33" spans="1:10" ht="18" customHeight="1" x14ac:dyDescent="0.2">
      <c r="A33" s="21" t="s">
        <v>36</v>
      </c>
      <c r="B33" s="22">
        <v>337</v>
      </c>
      <c r="C33" s="23">
        <v>95</v>
      </c>
      <c r="D33" s="22">
        <v>80</v>
      </c>
      <c r="E33" s="29">
        <v>72</v>
      </c>
      <c r="F33" s="25">
        <f t="shared" si="0"/>
        <v>-23</v>
      </c>
      <c r="G33" s="26">
        <f t="shared" si="1"/>
        <v>-8</v>
      </c>
      <c r="H33" s="27">
        <f t="shared" si="2"/>
        <v>21.364985163204746</v>
      </c>
      <c r="I33" s="27">
        <f t="shared" si="3"/>
        <v>75.789473684210535</v>
      </c>
      <c r="J33" s="30">
        <f t="shared" si="4"/>
        <v>90</v>
      </c>
    </row>
    <row r="34" spans="1:10" ht="18" customHeight="1" x14ac:dyDescent="0.2">
      <c r="A34" s="21" t="s">
        <v>37</v>
      </c>
      <c r="B34" s="22">
        <v>390</v>
      </c>
      <c r="C34" s="23">
        <v>86</v>
      </c>
      <c r="D34" s="22">
        <v>71</v>
      </c>
      <c r="E34" s="29">
        <v>104</v>
      </c>
      <c r="F34" s="25">
        <f t="shared" si="0"/>
        <v>18</v>
      </c>
      <c r="G34" s="26">
        <f t="shared" si="1"/>
        <v>33</v>
      </c>
      <c r="H34" s="27">
        <f t="shared" si="2"/>
        <v>26.666666666666668</v>
      </c>
      <c r="I34" s="27">
        <f t="shared" si="3"/>
        <v>120.93023255813952</v>
      </c>
      <c r="J34" s="30">
        <f t="shared" si="4"/>
        <v>146.47887323943664</v>
      </c>
    </row>
    <row r="35" spans="1:10" ht="18" customHeight="1" x14ac:dyDescent="0.2">
      <c r="A35" s="21" t="s">
        <v>38</v>
      </c>
      <c r="B35" s="22">
        <v>597</v>
      </c>
      <c r="C35" s="23">
        <v>150</v>
      </c>
      <c r="D35" s="22">
        <v>215</v>
      </c>
      <c r="E35" s="29">
        <v>144</v>
      </c>
      <c r="F35" s="25">
        <f t="shared" si="0"/>
        <v>-6</v>
      </c>
      <c r="G35" s="26">
        <f t="shared" si="1"/>
        <v>-71</v>
      </c>
      <c r="H35" s="27">
        <f t="shared" si="2"/>
        <v>24.120603015075375</v>
      </c>
      <c r="I35" s="27">
        <f t="shared" si="3"/>
        <v>96</v>
      </c>
      <c r="J35" s="30">
        <f t="shared" si="4"/>
        <v>66.976744186046517</v>
      </c>
    </row>
    <row r="36" spans="1:10" ht="18" customHeight="1" x14ac:dyDescent="0.2">
      <c r="A36" s="21" t="s">
        <v>39</v>
      </c>
      <c r="B36" s="22">
        <v>197</v>
      </c>
      <c r="C36" s="23">
        <v>41</v>
      </c>
      <c r="D36" s="22">
        <v>31</v>
      </c>
      <c r="E36" s="29">
        <v>43</v>
      </c>
      <c r="F36" s="25">
        <f t="shared" si="0"/>
        <v>2</v>
      </c>
      <c r="G36" s="26">
        <f t="shared" si="1"/>
        <v>12</v>
      </c>
      <c r="H36" s="27">
        <f t="shared" si="2"/>
        <v>21.82741116751269</v>
      </c>
      <c r="I36" s="27">
        <f t="shared" si="3"/>
        <v>104.8780487804878</v>
      </c>
      <c r="J36" s="30">
        <f t="shared" si="4"/>
        <v>138.70967741935485</v>
      </c>
    </row>
    <row r="37" spans="1:10" ht="18" customHeight="1" x14ac:dyDescent="0.2">
      <c r="A37" s="21" t="s">
        <v>62</v>
      </c>
      <c r="B37" s="22">
        <v>726</v>
      </c>
      <c r="C37" s="23">
        <v>233</v>
      </c>
      <c r="D37" s="22">
        <v>332</v>
      </c>
      <c r="E37" s="29">
        <v>210</v>
      </c>
      <c r="F37" s="25">
        <f t="shared" si="0"/>
        <v>-23</v>
      </c>
      <c r="G37" s="26">
        <f t="shared" si="1"/>
        <v>-122</v>
      </c>
      <c r="H37" s="27">
        <f t="shared" si="2"/>
        <v>28.925619834710741</v>
      </c>
      <c r="I37" s="27">
        <f t="shared" si="3"/>
        <v>90.128755364806864</v>
      </c>
      <c r="J37" s="30">
        <f t="shared" si="4"/>
        <v>63.253012048192772</v>
      </c>
    </row>
    <row r="38" spans="1:10" ht="18" customHeight="1" x14ac:dyDescent="0.2">
      <c r="A38" s="21" t="s">
        <v>41</v>
      </c>
      <c r="B38" s="22">
        <v>648</v>
      </c>
      <c r="C38" s="23">
        <v>154</v>
      </c>
      <c r="D38" s="22">
        <v>135</v>
      </c>
      <c r="E38" s="29">
        <v>103</v>
      </c>
      <c r="F38" s="25">
        <f t="shared" si="0"/>
        <v>-51</v>
      </c>
      <c r="G38" s="26">
        <f t="shared" si="1"/>
        <v>-32</v>
      </c>
      <c r="H38" s="27">
        <f t="shared" si="2"/>
        <v>15.895061728395063</v>
      </c>
      <c r="I38" s="27">
        <f t="shared" si="3"/>
        <v>66.883116883116884</v>
      </c>
      <c r="J38" s="30">
        <f t="shared" si="4"/>
        <v>76.296296296296291</v>
      </c>
    </row>
    <row r="39" spans="1:10" ht="18" customHeight="1" x14ac:dyDescent="0.2">
      <c r="A39" s="21" t="s">
        <v>42</v>
      </c>
      <c r="B39" s="22">
        <v>88</v>
      </c>
      <c r="C39" s="23">
        <v>33</v>
      </c>
      <c r="D39" s="22">
        <v>23</v>
      </c>
      <c r="E39" s="29">
        <v>5</v>
      </c>
      <c r="F39" s="25">
        <f t="shared" si="0"/>
        <v>-28</v>
      </c>
      <c r="G39" s="26">
        <f t="shared" si="1"/>
        <v>-18</v>
      </c>
      <c r="H39" s="27">
        <f t="shared" si="2"/>
        <v>5.6818181818181817</v>
      </c>
      <c r="I39" s="27">
        <f t="shared" si="3"/>
        <v>15.151515151515152</v>
      </c>
      <c r="J39" s="30">
        <f t="shared" si="4"/>
        <v>21.739130434782609</v>
      </c>
    </row>
    <row r="40" spans="1:10" ht="18" customHeight="1" x14ac:dyDescent="0.2">
      <c r="A40" s="21" t="s">
        <v>43</v>
      </c>
      <c r="B40" s="22">
        <v>352</v>
      </c>
      <c r="C40" s="23">
        <v>110</v>
      </c>
      <c r="D40" s="22">
        <v>58</v>
      </c>
      <c r="E40" s="29">
        <v>23</v>
      </c>
      <c r="F40" s="25">
        <f t="shared" si="0"/>
        <v>-87</v>
      </c>
      <c r="G40" s="26">
        <f t="shared" si="1"/>
        <v>-35</v>
      </c>
      <c r="H40" s="27">
        <f t="shared" si="2"/>
        <v>6.5340909090909092</v>
      </c>
      <c r="I40" s="27">
        <f t="shared" si="3"/>
        <v>20.909090909090907</v>
      </c>
      <c r="J40" s="30">
        <f t="shared" si="4"/>
        <v>39.655172413793103</v>
      </c>
    </row>
    <row r="41" spans="1:10" ht="18" customHeight="1" x14ac:dyDescent="0.2">
      <c r="A41" s="21" t="s">
        <v>44</v>
      </c>
      <c r="B41" s="22">
        <v>334</v>
      </c>
      <c r="C41" s="23">
        <v>71</v>
      </c>
      <c r="D41" s="22">
        <v>58</v>
      </c>
      <c r="E41" s="29">
        <v>53</v>
      </c>
      <c r="F41" s="25">
        <f t="shared" si="0"/>
        <v>-18</v>
      </c>
      <c r="G41" s="26">
        <f t="shared" si="1"/>
        <v>-5</v>
      </c>
      <c r="H41" s="27">
        <f t="shared" si="2"/>
        <v>15.868263473053892</v>
      </c>
      <c r="I41" s="27">
        <f t="shared" si="3"/>
        <v>74.647887323943664</v>
      </c>
      <c r="J41" s="30">
        <f t="shared" si="4"/>
        <v>91.379310344827587</v>
      </c>
    </row>
    <row r="42" spans="1:10" ht="18" customHeight="1" x14ac:dyDescent="0.2">
      <c r="A42" s="21" t="s">
        <v>45</v>
      </c>
      <c r="B42" s="22">
        <v>1965</v>
      </c>
      <c r="C42" s="23">
        <v>468</v>
      </c>
      <c r="D42" s="22">
        <v>549</v>
      </c>
      <c r="E42" s="29">
        <v>260</v>
      </c>
      <c r="F42" s="25">
        <f t="shared" si="0"/>
        <v>-208</v>
      </c>
      <c r="G42" s="26">
        <f t="shared" si="1"/>
        <v>-289</v>
      </c>
      <c r="H42" s="27">
        <f t="shared" si="2"/>
        <v>13.231552162849871</v>
      </c>
      <c r="I42" s="27">
        <f t="shared" si="3"/>
        <v>55.555555555555557</v>
      </c>
      <c r="J42" s="30">
        <f t="shared" si="4"/>
        <v>47.358834244080143</v>
      </c>
    </row>
    <row r="43" spans="1:10" ht="18" customHeight="1" x14ac:dyDescent="0.2">
      <c r="A43" s="21" t="s">
        <v>46</v>
      </c>
      <c r="B43" s="22">
        <v>648</v>
      </c>
      <c r="C43" s="23">
        <v>200</v>
      </c>
      <c r="D43" s="22">
        <v>267</v>
      </c>
      <c r="E43" s="29">
        <v>328</v>
      </c>
      <c r="F43" s="25">
        <f t="shared" si="0"/>
        <v>128</v>
      </c>
      <c r="G43" s="26">
        <f t="shared" si="1"/>
        <v>61</v>
      </c>
      <c r="H43" s="27">
        <f t="shared" si="2"/>
        <v>50.617283950617285</v>
      </c>
      <c r="I43" s="27">
        <f t="shared" si="3"/>
        <v>164</v>
      </c>
      <c r="J43" s="30">
        <f t="shared" si="4"/>
        <v>122.84644194756554</v>
      </c>
    </row>
    <row r="44" spans="1:10" ht="18" customHeight="1" x14ac:dyDescent="0.2">
      <c r="A44" s="21" t="s">
        <v>47</v>
      </c>
      <c r="B44" s="22">
        <v>559</v>
      </c>
      <c r="C44" s="23">
        <v>176</v>
      </c>
      <c r="D44" s="22">
        <v>148</v>
      </c>
      <c r="E44" s="29">
        <v>156</v>
      </c>
      <c r="F44" s="25">
        <f t="shared" si="0"/>
        <v>-20</v>
      </c>
      <c r="G44" s="26">
        <f t="shared" si="1"/>
        <v>8</v>
      </c>
      <c r="H44" s="27">
        <f t="shared" si="2"/>
        <v>27.906976744186046</v>
      </c>
      <c r="I44" s="27">
        <f t="shared" si="3"/>
        <v>88.63636363636364</v>
      </c>
      <c r="J44" s="30">
        <f t="shared" si="4"/>
        <v>105.40540540540539</v>
      </c>
    </row>
    <row r="45" spans="1:10" ht="18" customHeight="1" x14ac:dyDescent="0.2">
      <c r="A45" s="21" t="s">
        <v>48</v>
      </c>
      <c r="B45" s="22">
        <v>702</v>
      </c>
      <c r="C45" s="23">
        <v>252</v>
      </c>
      <c r="D45" s="22">
        <v>259</v>
      </c>
      <c r="E45" s="29">
        <v>73</v>
      </c>
      <c r="F45" s="25">
        <f t="shared" si="0"/>
        <v>-179</v>
      </c>
      <c r="G45" s="26">
        <f t="shared" si="1"/>
        <v>-186</v>
      </c>
      <c r="H45" s="27">
        <f t="shared" si="2"/>
        <v>10.3988603988604</v>
      </c>
      <c r="I45" s="27">
        <f t="shared" si="3"/>
        <v>28.968253968253972</v>
      </c>
      <c r="J45" s="30">
        <f t="shared" si="4"/>
        <v>28.185328185328185</v>
      </c>
    </row>
    <row r="46" spans="1:10" ht="18" customHeight="1" x14ac:dyDescent="0.2">
      <c r="A46" s="21" t="s">
        <v>49</v>
      </c>
      <c r="B46" s="22">
        <v>191</v>
      </c>
      <c r="C46" s="23">
        <v>39</v>
      </c>
      <c r="D46" s="22">
        <v>27</v>
      </c>
      <c r="E46" s="29">
        <v>14</v>
      </c>
      <c r="F46" s="25">
        <f t="shared" si="0"/>
        <v>-25</v>
      </c>
      <c r="G46" s="26">
        <f t="shared" si="1"/>
        <v>-13</v>
      </c>
      <c r="H46" s="27">
        <f t="shared" si="2"/>
        <v>7.3298429319371721</v>
      </c>
      <c r="I46" s="27">
        <f t="shared" si="3"/>
        <v>35.897435897435898</v>
      </c>
      <c r="J46" s="30">
        <f t="shared" si="4"/>
        <v>51.851851851851848</v>
      </c>
    </row>
    <row r="47" spans="1:10" ht="18" customHeight="1" x14ac:dyDescent="0.2">
      <c r="A47" s="31" t="s">
        <v>50</v>
      </c>
      <c r="B47" s="32">
        <v>21125</v>
      </c>
      <c r="C47" s="32">
        <v>5193</v>
      </c>
      <c r="D47" s="32">
        <v>4969</v>
      </c>
      <c r="E47" s="32">
        <f>SUM(E11:E46)</f>
        <v>4606</v>
      </c>
      <c r="F47" s="32">
        <f t="shared" ref="F47:G47" si="5">SUM(F11:F46)</f>
        <v>-587</v>
      </c>
      <c r="G47" s="32">
        <f t="shared" si="5"/>
        <v>-363</v>
      </c>
      <c r="H47" s="35">
        <f t="shared" si="2"/>
        <v>21.803550295857988</v>
      </c>
      <c r="I47" s="35">
        <f t="shared" si="3"/>
        <v>88.696321971885226</v>
      </c>
      <c r="J47" s="35">
        <f t="shared" si="4"/>
        <v>92.694707184544171</v>
      </c>
    </row>
    <row r="48" spans="1:10" ht="18" customHeight="1" x14ac:dyDescent="0.2">
      <c r="A48" s="36" t="s">
        <v>70</v>
      </c>
      <c r="B48" s="37">
        <v>24226</v>
      </c>
      <c r="C48" s="37">
        <v>5957</v>
      </c>
      <c r="D48" s="37">
        <v>5489</v>
      </c>
      <c r="E48" s="37">
        <v>5684</v>
      </c>
      <c r="F48" s="33">
        <f>+E48-C48</f>
        <v>-273</v>
      </c>
      <c r="G48" s="34">
        <f>+E48-D48</f>
        <v>195</v>
      </c>
      <c r="H48" s="35">
        <f t="shared" si="2"/>
        <v>23.462395773136301</v>
      </c>
      <c r="I48" s="35">
        <f t="shared" si="3"/>
        <v>95.417156286721507</v>
      </c>
      <c r="J48" s="30">
        <f t="shared" si="4"/>
        <v>103.55255966478411</v>
      </c>
    </row>
    <row r="49" spans="1:10" ht="18" customHeight="1" x14ac:dyDescent="0.2">
      <c r="A49" s="36" t="s">
        <v>71</v>
      </c>
      <c r="B49" s="37">
        <v>2325</v>
      </c>
      <c r="C49" s="37">
        <v>549</v>
      </c>
      <c r="D49" s="37">
        <v>525</v>
      </c>
      <c r="E49" s="37">
        <v>546</v>
      </c>
      <c r="F49" s="25">
        <f>+E49-C49</f>
        <v>-3</v>
      </c>
      <c r="G49" s="26">
        <f>+E49-D49</f>
        <v>21</v>
      </c>
      <c r="H49" s="27">
        <f t="shared" si="2"/>
        <v>23.483870967741936</v>
      </c>
      <c r="I49" s="27">
        <f t="shared" si="3"/>
        <v>99.453551912568301</v>
      </c>
      <c r="J49" s="35">
        <f t="shared" si="4"/>
        <v>104</v>
      </c>
    </row>
    <row r="50" spans="1:10" ht="18" customHeight="1" x14ac:dyDescent="0.25">
      <c r="A50" s="36" t="s">
        <v>63</v>
      </c>
      <c r="B50" s="39">
        <v>0</v>
      </c>
      <c r="C50" s="39">
        <v>0</v>
      </c>
      <c r="D50" s="39">
        <v>-18</v>
      </c>
      <c r="E50" s="39">
        <v>-30</v>
      </c>
      <c r="F50" s="33">
        <f>+E50-C50</f>
        <v>-30</v>
      </c>
      <c r="G50" s="34">
        <f>+E50-D50</f>
        <v>-12</v>
      </c>
      <c r="H50" s="42" t="s">
        <v>53</v>
      </c>
      <c r="I50" s="42" t="s">
        <v>53</v>
      </c>
      <c r="J50" s="35">
        <f t="shared" si="4"/>
        <v>166.66666666666669</v>
      </c>
    </row>
    <row r="51" spans="1:10" ht="18" customHeight="1" x14ac:dyDescent="0.2">
      <c r="A51" s="38" t="s">
        <v>72</v>
      </c>
      <c r="B51" s="43">
        <f>SUM(B47:B50)</f>
        <v>47676</v>
      </c>
      <c r="C51" s="43">
        <f t="shared" ref="C51:E51" si="6">SUM(C47:C50)</f>
        <v>11699</v>
      </c>
      <c r="D51" s="43">
        <f>+D47+D48+D49+D50</f>
        <v>10965</v>
      </c>
      <c r="E51" s="43">
        <f t="shared" si="6"/>
        <v>10806</v>
      </c>
      <c r="F51" s="33">
        <f>+E51-C51</f>
        <v>-893</v>
      </c>
      <c r="G51" s="34">
        <f>+E51-D51</f>
        <v>-159</v>
      </c>
      <c r="H51" s="35">
        <f>+E51/B51*100</f>
        <v>22.665492071482507</v>
      </c>
      <c r="I51" s="44">
        <f>+E51/C51*100</f>
        <v>92.366868963159249</v>
      </c>
      <c r="J51" s="35">
        <f t="shared" si="4"/>
        <v>98.549931600547197</v>
      </c>
    </row>
    <row r="53" spans="1:10" ht="18" customHeight="1" x14ac:dyDescent="0.2">
      <c r="C53" s="24"/>
      <c r="D53" s="24"/>
    </row>
  </sheetData>
  <mergeCells count="10">
    <mergeCell ref="I7:I9"/>
    <mergeCell ref="J7:J9"/>
    <mergeCell ref="F8:F9"/>
    <mergeCell ref="G8:G9"/>
    <mergeCell ref="A7:A9"/>
    <mergeCell ref="B7:B9"/>
    <mergeCell ref="C7:C9"/>
    <mergeCell ref="D7:E8"/>
    <mergeCell ref="F7:G7"/>
    <mergeCell ref="H7:H9"/>
  </mergeCells>
  <pageMargins left="0.43307086614173229" right="0.19685039370078741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9"/>
  <sheetViews>
    <sheetView topLeftCell="B1" zoomScale="75" workbookViewId="0">
      <selection activeCell="F20" sqref="F20"/>
    </sheetView>
  </sheetViews>
  <sheetFormatPr defaultRowHeight="12.75" x14ac:dyDescent="0.2"/>
  <cols>
    <col min="1" max="1" width="15.85546875" style="70" customWidth="1"/>
    <col min="2" max="3" width="10.5703125" style="70" customWidth="1"/>
    <col min="4" max="4" width="9.85546875" style="70" customWidth="1"/>
    <col min="5" max="5" width="9.28515625" style="70" customWidth="1"/>
    <col min="6" max="6" width="69.140625" style="70" customWidth="1"/>
    <col min="7" max="7" width="21.5703125" style="70" customWidth="1"/>
    <col min="8" max="8" width="21" style="70" customWidth="1"/>
    <col min="9" max="9" width="19" style="70" customWidth="1"/>
    <col min="10" max="10" width="20.7109375" style="70" customWidth="1"/>
    <col min="11" max="11" width="14" style="70" customWidth="1"/>
    <col min="12" max="12" width="14.140625" style="70" customWidth="1"/>
    <col min="13" max="256" width="9.140625" style="70"/>
    <col min="257" max="257" width="15.85546875" style="70" customWidth="1"/>
    <col min="258" max="259" width="10.5703125" style="70" customWidth="1"/>
    <col min="260" max="260" width="9.85546875" style="70" customWidth="1"/>
    <col min="261" max="261" width="9.28515625" style="70" customWidth="1"/>
    <col min="262" max="262" width="69.140625" style="70" customWidth="1"/>
    <col min="263" max="263" width="21.5703125" style="70" customWidth="1"/>
    <col min="264" max="264" width="21" style="70" customWidth="1"/>
    <col min="265" max="265" width="19" style="70" customWidth="1"/>
    <col min="266" max="266" width="20.7109375" style="70" customWidth="1"/>
    <col min="267" max="267" width="14" style="70" customWidth="1"/>
    <col min="268" max="268" width="14.140625" style="70" customWidth="1"/>
    <col min="269" max="512" width="9.140625" style="70"/>
    <col min="513" max="513" width="15.85546875" style="70" customWidth="1"/>
    <col min="514" max="515" width="10.5703125" style="70" customWidth="1"/>
    <col min="516" max="516" width="9.85546875" style="70" customWidth="1"/>
    <col min="517" max="517" width="9.28515625" style="70" customWidth="1"/>
    <col min="518" max="518" width="69.140625" style="70" customWidth="1"/>
    <col min="519" max="519" width="21.5703125" style="70" customWidth="1"/>
    <col min="520" max="520" width="21" style="70" customWidth="1"/>
    <col min="521" max="521" width="19" style="70" customWidth="1"/>
    <col min="522" max="522" width="20.7109375" style="70" customWidth="1"/>
    <col min="523" max="523" width="14" style="70" customWidth="1"/>
    <col min="524" max="524" width="14.140625" style="70" customWidth="1"/>
    <col min="525" max="768" width="9.140625" style="70"/>
    <col min="769" max="769" width="15.85546875" style="70" customWidth="1"/>
    <col min="770" max="771" width="10.5703125" style="70" customWidth="1"/>
    <col min="772" max="772" width="9.85546875" style="70" customWidth="1"/>
    <col min="773" max="773" width="9.28515625" style="70" customWidth="1"/>
    <col min="774" max="774" width="69.140625" style="70" customWidth="1"/>
    <col min="775" max="775" width="21.5703125" style="70" customWidth="1"/>
    <col min="776" max="776" width="21" style="70" customWidth="1"/>
    <col min="777" max="777" width="19" style="70" customWidth="1"/>
    <col min="778" max="778" width="20.7109375" style="70" customWidth="1"/>
    <col min="779" max="779" width="14" style="70" customWidth="1"/>
    <col min="780" max="780" width="14.140625" style="70" customWidth="1"/>
    <col min="781" max="1024" width="9.140625" style="70"/>
    <col min="1025" max="1025" width="15.85546875" style="70" customWidth="1"/>
    <col min="1026" max="1027" width="10.5703125" style="70" customWidth="1"/>
    <col min="1028" max="1028" width="9.85546875" style="70" customWidth="1"/>
    <col min="1029" max="1029" width="9.28515625" style="70" customWidth="1"/>
    <col min="1030" max="1030" width="69.140625" style="70" customWidth="1"/>
    <col min="1031" max="1031" width="21.5703125" style="70" customWidth="1"/>
    <col min="1032" max="1032" width="21" style="70" customWidth="1"/>
    <col min="1033" max="1033" width="19" style="70" customWidth="1"/>
    <col min="1034" max="1034" width="20.7109375" style="70" customWidth="1"/>
    <col min="1035" max="1035" width="14" style="70" customWidth="1"/>
    <col min="1036" max="1036" width="14.140625" style="70" customWidth="1"/>
    <col min="1037" max="1280" width="9.140625" style="70"/>
    <col min="1281" max="1281" width="15.85546875" style="70" customWidth="1"/>
    <col min="1282" max="1283" width="10.5703125" style="70" customWidth="1"/>
    <col min="1284" max="1284" width="9.85546875" style="70" customWidth="1"/>
    <col min="1285" max="1285" width="9.28515625" style="70" customWidth="1"/>
    <col min="1286" max="1286" width="69.140625" style="70" customWidth="1"/>
    <col min="1287" max="1287" width="21.5703125" style="70" customWidth="1"/>
    <col min="1288" max="1288" width="21" style="70" customWidth="1"/>
    <col min="1289" max="1289" width="19" style="70" customWidth="1"/>
    <col min="1290" max="1290" width="20.7109375" style="70" customWidth="1"/>
    <col min="1291" max="1291" width="14" style="70" customWidth="1"/>
    <col min="1292" max="1292" width="14.140625" style="70" customWidth="1"/>
    <col min="1293" max="1536" width="9.140625" style="70"/>
    <col min="1537" max="1537" width="15.85546875" style="70" customWidth="1"/>
    <col min="1538" max="1539" width="10.5703125" style="70" customWidth="1"/>
    <col min="1540" max="1540" width="9.85546875" style="70" customWidth="1"/>
    <col min="1541" max="1541" width="9.28515625" style="70" customWidth="1"/>
    <col min="1542" max="1542" width="69.140625" style="70" customWidth="1"/>
    <col min="1543" max="1543" width="21.5703125" style="70" customWidth="1"/>
    <col min="1544" max="1544" width="21" style="70" customWidth="1"/>
    <col min="1545" max="1545" width="19" style="70" customWidth="1"/>
    <col min="1546" max="1546" width="20.7109375" style="70" customWidth="1"/>
    <col min="1547" max="1547" width="14" style="70" customWidth="1"/>
    <col min="1548" max="1548" width="14.140625" style="70" customWidth="1"/>
    <col min="1549" max="1792" width="9.140625" style="70"/>
    <col min="1793" max="1793" width="15.85546875" style="70" customWidth="1"/>
    <col min="1794" max="1795" width="10.5703125" style="70" customWidth="1"/>
    <col min="1796" max="1796" width="9.85546875" style="70" customWidth="1"/>
    <col min="1797" max="1797" width="9.28515625" style="70" customWidth="1"/>
    <col min="1798" max="1798" width="69.140625" style="70" customWidth="1"/>
    <col min="1799" max="1799" width="21.5703125" style="70" customWidth="1"/>
    <col min="1800" max="1800" width="21" style="70" customWidth="1"/>
    <col min="1801" max="1801" width="19" style="70" customWidth="1"/>
    <col min="1802" max="1802" width="20.7109375" style="70" customWidth="1"/>
    <col min="1803" max="1803" width="14" style="70" customWidth="1"/>
    <col min="1804" max="1804" width="14.140625" style="70" customWidth="1"/>
    <col min="1805" max="2048" width="9.140625" style="70"/>
    <col min="2049" max="2049" width="15.85546875" style="70" customWidth="1"/>
    <col min="2050" max="2051" width="10.5703125" style="70" customWidth="1"/>
    <col min="2052" max="2052" width="9.85546875" style="70" customWidth="1"/>
    <col min="2053" max="2053" width="9.28515625" style="70" customWidth="1"/>
    <col min="2054" max="2054" width="69.140625" style="70" customWidth="1"/>
    <col min="2055" max="2055" width="21.5703125" style="70" customWidth="1"/>
    <col min="2056" max="2056" width="21" style="70" customWidth="1"/>
    <col min="2057" max="2057" width="19" style="70" customWidth="1"/>
    <col min="2058" max="2058" width="20.7109375" style="70" customWidth="1"/>
    <col min="2059" max="2059" width="14" style="70" customWidth="1"/>
    <col min="2060" max="2060" width="14.140625" style="70" customWidth="1"/>
    <col min="2061" max="2304" width="9.140625" style="70"/>
    <col min="2305" max="2305" width="15.85546875" style="70" customWidth="1"/>
    <col min="2306" max="2307" width="10.5703125" style="70" customWidth="1"/>
    <col min="2308" max="2308" width="9.85546875" style="70" customWidth="1"/>
    <col min="2309" max="2309" width="9.28515625" style="70" customWidth="1"/>
    <col min="2310" max="2310" width="69.140625" style="70" customWidth="1"/>
    <col min="2311" max="2311" width="21.5703125" style="70" customWidth="1"/>
    <col min="2312" max="2312" width="21" style="70" customWidth="1"/>
    <col min="2313" max="2313" width="19" style="70" customWidth="1"/>
    <col min="2314" max="2314" width="20.7109375" style="70" customWidth="1"/>
    <col min="2315" max="2315" width="14" style="70" customWidth="1"/>
    <col min="2316" max="2316" width="14.140625" style="70" customWidth="1"/>
    <col min="2317" max="2560" width="9.140625" style="70"/>
    <col min="2561" max="2561" width="15.85546875" style="70" customWidth="1"/>
    <col min="2562" max="2563" width="10.5703125" style="70" customWidth="1"/>
    <col min="2564" max="2564" width="9.85546875" style="70" customWidth="1"/>
    <col min="2565" max="2565" width="9.28515625" style="70" customWidth="1"/>
    <col min="2566" max="2566" width="69.140625" style="70" customWidth="1"/>
    <col min="2567" max="2567" width="21.5703125" style="70" customWidth="1"/>
    <col min="2568" max="2568" width="21" style="70" customWidth="1"/>
    <col min="2569" max="2569" width="19" style="70" customWidth="1"/>
    <col min="2570" max="2570" width="20.7109375" style="70" customWidth="1"/>
    <col min="2571" max="2571" width="14" style="70" customWidth="1"/>
    <col min="2572" max="2572" width="14.140625" style="70" customWidth="1"/>
    <col min="2573" max="2816" width="9.140625" style="70"/>
    <col min="2817" max="2817" width="15.85546875" style="70" customWidth="1"/>
    <col min="2818" max="2819" width="10.5703125" style="70" customWidth="1"/>
    <col min="2820" max="2820" width="9.85546875" style="70" customWidth="1"/>
    <col min="2821" max="2821" width="9.28515625" style="70" customWidth="1"/>
    <col min="2822" max="2822" width="69.140625" style="70" customWidth="1"/>
    <col min="2823" max="2823" width="21.5703125" style="70" customWidth="1"/>
    <col min="2824" max="2824" width="21" style="70" customWidth="1"/>
    <col min="2825" max="2825" width="19" style="70" customWidth="1"/>
    <col min="2826" max="2826" width="20.7109375" style="70" customWidth="1"/>
    <col min="2827" max="2827" width="14" style="70" customWidth="1"/>
    <col min="2828" max="2828" width="14.140625" style="70" customWidth="1"/>
    <col min="2829" max="3072" width="9.140625" style="70"/>
    <col min="3073" max="3073" width="15.85546875" style="70" customWidth="1"/>
    <col min="3074" max="3075" width="10.5703125" style="70" customWidth="1"/>
    <col min="3076" max="3076" width="9.85546875" style="70" customWidth="1"/>
    <col min="3077" max="3077" width="9.28515625" style="70" customWidth="1"/>
    <col min="3078" max="3078" width="69.140625" style="70" customWidth="1"/>
    <col min="3079" max="3079" width="21.5703125" style="70" customWidth="1"/>
    <col min="3080" max="3080" width="21" style="70" customWidth="1"/>
    <col min="3081" max="3081" width="19" style="70" customWidth="1"/>
    <col min="3082" max="3082" width="20.7109375" style="70" customWidth="1"/>
    <col min="3083" max="3083" width="14" style="70" customWidth="1"/>
    <col min="3084" max="3084" width="14.140625" style="70" customWidth="1"/>
    <col min="3085" max="3328" width="9.140625" style="70"/>
    <col min="3329" max="3329" width="15.85546875" style="70" customWidth="1"/>
    <col min="3330" max="3331" width="10.5703125" style="70" customWidth="1"/>
    <col min="3332" max="3332" width="9.85546875" style="70" customWidth="1"/>
    <col min="3333" max="3333" width="9.28515625" style="70" customWidth="1"/>
    <col min="3334" max="3334" width="69.140625" style="70" customWidth="1"/>
    <col min="3335" max="3335" width="21.5703125" style="70" customWidth="1"/>
    <col min="3336" max="3336" width="21" style="70" customWidth="1"/>
    <col min="3337" max="3337" width="19" style="70" customWidth="1"/>
    <col min="3338" max="3338" width="20.7109375" style="70" customWidth="1"/>
    <col min="3339" max="3339" width="14" style="70" customWidth="1"/>
    <col min="3340" max="3340" width="14.140625" style="70" customWidth="1"/>
    <col min="3341" max="3584" width="9.140625" style="70"/>
    <col min="3585" max="3585" width="15.85546875" style="70" customWidth="1"/>
    <col min="3586" max="3587" width="10.5703125" style="70" customWidth="1"/>
    <col min="3588" max="3588" width="9.85546875" style="70" customWidth="1"/>
    <col min="3589" max="3589" width="9.28515625" style="70" customWidth="1"/>
    <col min="3590" max="3590" width="69.140625" style="70" customWidth="1"/>
    <col min="3591" max="3591" width="21.5703125" style="70" customWidth="1"/>
    <col min="3592" max="3592" width="21" style="70" customWidth="1"/>
    <col min="3593" max="3593" width="19" style="70" customWidth="1"/>
    <col min="3594" max="3594" width="20.7109375" style="70" customWidth="1"/>
    <col min="3595" max="3595" width="14" style="70" customWidth="1"/>
    <col min="3596" max="3596" width="14.140625" style="70" customWidth="1"/>
    <col min="3597" max="3840" width="9.140625" style="70"/>
    <col min="3841" max="3841" width="15.85546875" style="70" customWidth="1"/>
    <col min="3842" max="3843" width="10.5703125" style="70" customWidth="1"/>
    <col min="3844" max="3844" width="9.85546875" style="70" customWidth="1"/>
    <col min="3845" max="3845" width="9.28515625" style="70" customWidth="1"/>
    <col min="3846" max="3846" width="69.140625" style="70" customWidth="1"/>
    <col min="3847" max="3847" width="21.5703125" style="70" customWidth="1"/>
    <col min="3848" max="3848" width="21" style="70" customWidth="1"/>
    <col min="3849" max="3849" width="19" style="70" customWidth="1"/>
    <col min="3850" max="3850" width="20.7109375" style="70" customWidth="1"/>
    <col min="3851" max="3851" width="14" style="70" customWidth="1"/>
    <col min="3852" max="3852" width="14.140625" style="70" customWidth="1"/>
    <col min="3853" max="4096" width="9.140625" style="70"/>
    <col min="4097" max="4097" width="15.85546875" style="70" customWidth="1"/>
    <col min="4098" max="4099" width="10.5703125" style="70" customWidth="1"/>
    <col min="4100" max="4100" width="9.85546875" style="70" customWidth="1"/>
    <col min="4101" max="4101" width="9.28515625" style="70" customWidth="1"/>
    <col min="4102" max="4102" width="69.140625" style="70" customWidth="1"/>
    <col min="4103" max="4103" width="21.5703125" style="70" customWidth="1"/>
    <col min="4104" max="4104" width="21" style="70" customWidth="1"/>
    <col min="4105" max="4105" width="19" style="70" customWidth="1"/>
    <col min="4106" max="4106" width="20.7109375" style="70" customWidth="1"/>
    <col min="4107" max="4107" width="14" style="70" customWidth="1"/>
    <col min="4108" max="4108" width="14.140625" style="70" customWidth="1"/>
    <col min="4109" max="4352" width="9.140625" style="70"/>
    <col min="4353" max="4353" width="15.85546875" style="70" customWidth="1"/>
    <col min="4354" max="4355" width="10.5703125" style="70" customWidth="1"/>
    <col min="4356" max="4356" width="9.85546875" style="70" customWidth="1"/>
    <col min="4357" max="4357" width="9.28515625" style="70" customWidth="1"/>
    <col min="4358" max="4358" width="69.140625" style="70" customWidth="1"/>
    <col min="4359" max="4359" width="21.5703125" style="70" customWidth="1"/>
    <col min="4360" max="4360" width="21" style="70" customWidth="1"/>
    <col min="4361" max="4361" width="19" style="70" customWidth="1"/>
    <col min="4362" max="4362" width="20.7109375" style="70" customWidth="1"/>
    <col min="4363" max="4363" width="14" style="70" customWidth="1"/>
    <col min="4364" max="4364" width="14.140625" style="70" customWidth="1"/>
    <col min="4365" max="4608" width="9.140625" style="70"/>
    <col min="4609" max="4609" width="15.85546875" style="70" customWidth="1"/>
    <col min="4610" max="4611" width="10.5703125" style="70" customWidth="1"/>
    <col min="4612" max="4612" width="9.85546875" style="70" customWidth="1"/>
    <col min="4613" max="4613" width="9.28515625" style="70" customWidth="1"/>
    <col min="4614" max="4614" width="69.140625" style="70" customWidth="1"/>
    <col min="4615" max="4615" width="21.5703125" style="70" customWidth="1"/>
    <col min="4616" max="4616" width="21" style="70" customWidth="1"/>
    <col min="4617" max="4617" width="19" style="70" customWidth="1"/>
    <col min="4618" max="4618" width="20.7109375" style="70" customWidth="1"/>
    <col min="4619" max="4619" width="14" style="70" customWidth="1"/>
    <col min="4620" max="4620" width="14.140625" style="70" customWidth="1"/>
    <col min="4621" max="4864" width="9.140625" style="70"/>
    <col min="4865" max="4865" width="15.85546875" style="70" customWidth="1"/>
    <col min="4866" max="4867" width="10.5703125" style="70" customWidth="1"/>
    <col min="4868" max="4868" width="9.85546875" style="70" customWidth="1"/>
    <col min="4869" max="4869" width="9.28515625" style="70" customWidth="1"/>
    <col min="4870" max="4870" width="69.140625" style="70" customWidth="1"/>
    <col min="4871" max="4871" width="21.5703125" style="70" customWidth="1"/>
    <col min="4872" max="4872" width="21" style="70" customWidth="1"/>
    <col min="4873" max="4873" width="19" style="70" customWidth="1"/>
    <col min="4874" max="4874" width="20.7109375" style="70" customWidth="1"/>
    <col min="4875" max="4875" width="14" style="70" customWidth="1"/>
    <col min="4876" max="4876" width="14.140625" style="70" customWidth="1"/>
    <col min="4877" max="5120" width="9.140625" style="70"/>
    <col min="5121" max="5121" width="15.85546875" style="70" customWidth="1"/>
    <col min="5122" max="5123" width="10.5703125" style="70" customWidth="1"/>
    <col min="5124" max="5124" width="9.85546875" style="70" customWidth="1"/>
    <col min="5125" max="5125" width="9.28515625" style="70" customWidth="1"/>
    <col min="5126" max="5126" width="69.140625" style="70" customWidth="1"/>
    <col min="5127" max="5127" width="21.5703125" style="70" customWidth="1"/>
    <col min="5128" max="5128" width="21" style="70" customWidth="1"/>
    <col min="5129" max="5129" width="19" style="70" customWidth="1"/>
    <col min="5130" max="5130" width="20.7109375" style="70" customWidth="1"/>
    <col min="5131" max="5131" width="14" style="70" customWidth="1"/>
    <col min="5132" max="5132" width="14.140625" style="70" customWidth="1"/>
    <col min="5133" max="5376" width="9.140625" style="70"/>
    <col min="5377" max="5377" width="15.85546875" style="70" customWidth="1"/>
    <col min="5378" max="5379" width="10.5703125" style="70" customWidth="1"/>
    <col min="5380" max="5380" width="9.85546875" style="70" customWidth="1"/>
    <col min="5381" max="5381" width="9.28515625" style="70" customWidth="1"/>
    <col min="5382" max="5382" width="69.140625" style="70" customWidth="1"/>
    <col min="5383" max="5383" width="21.5703125" style="70" customWidth="1"/>
    <col min="5384" max="5384" width="21" style="70" customWidth="1"/>
    <col min="5385" max="5385" width="19" style="70" customWidth="1"/>
    <col min="5386" max="5386" width="20.7109375" style="70" customWidth="1"/>
    <col min="5387" max="5387" width="14" style="70" customWidth="1"/>
    <col min="5388" max="5388" width="14.140625" style="70" customWidth="1"/>
    <col min="5389" max="5632" width="9.140625" style="70"/>
    <col min="5633" max="5633" width="15.85546875" style="70" customWidth="1"/>
    <col min="5634" max="5635" width="10.5703125" style="70" customWidth="1"/>
    <col min="5636" max="5636" width="9.85546875" style="70" customWidth="1"/>
    <col min="5637" max="5637" width="9.28515625" style="70" customWidth="1"/>
    <col min="5638" max="5638" width="69.140625" style="70" customWidth="1"/>
    <col min="5639" max="5639" width="21.5703125" style="70" customWidth="1"/>
    <col min="5640" max="5640" width="21" style="70" customWidth="1"/>
    <col min="5641" max="5641" width="19" style="70" customWidth="1"/>
    <col min="5642" max="5642" width="20.7109375" style="70" customWidth="1"/>
    <col min="5643" max="5643" width="14" style="70" customWidth="1"/>
    <col min="5644" max="5644" width="14.140625" style="70" customWidth="1"/>
    <col min="5645" max="5888" width="9.140625" style="70"/>
    <col min="5889" max="5889" width="15.85546875" style="70" customWidth="1"/>
    <col min="5890" max="5891" width="10.5703125" style="70" customWidth="1"/>
    <col min="5892" max="5892" width="9.85546875" style="70" customWidth="1"/>
    <col min="5893" max="5893" width="9.28515625" style="70" customWidth="1"/>
    <col min="5894" max="5894" width="69.140625" style="70" customWidth="1"/>
    <col min="5895" max="5895" width="21.5703125" style="70" customWidth="1"/>
    <col min="5896" max="5896" width="21" style="70" customWidth="1"/>
    <col min="5897" max="5897" width="19" style="70" customWidth="1"/>
    <col min="5898" max="5898" width="20.7109375" style="70" customWidth="1"/>
    <col min="5899" max="5899" width="14" style="70" customWidth="1"/>
    <col min="5900" max="5900" width="14.140625" style="70" customWidth="1"/>
    <col min="5901" max="6144" width="9.140625" style="70"/>
    <col min="6145" max="6145" width="15.85546875" style="70" customWidth="1"/>
    <col min="6146" max="6147" width="10.5703125" style="70" customWidth="1"/>
    <col min="6148" max="6148" width="9.85546875" style="70" customWidth="1"/>
    <col min="6149" max="6149" width="9.28515625" style="70" customWidth="1"/>
    <col min="6150" max="6150" width="69.140625" style="70" customWidth="1"/>
    <col min="6151" max="6151" width="21.5703125" style="70" customWidth="1"/>
    <col min="6152" max="6152" width="21" style="70" customWidth="1"/>
    <col min="6153" max="6153" width="19" style="70" customWidth="1"/>
    <col min="6154" max="6154" width="20.7109375" style="70" customWidth="1"/>
    <col min="6155" max="6155" width="14" style="70" customWidth="1"/>
    <col min="6156" max="6156" width="14.140625" style="70" customWidth="1"/>
    <col min="6157" max="6400" width="9.140625" style="70"/>
    <col min="6401" max="6401" width="15.85546875" style="70" customWidth="1"/>
    <col min="6402" max="6403" width="10.5703125" style="70" customWidth="1"/>
    <col min="6404" max="6404" width="9.85546875" style="70" customWidth="1"/>
    <col min="6405" max="6405" width="9.28515625" style="70" customWidth="1"/>
    <col min="6406" max="6406" width="69.140625" style="70" customWidth="1"/>
    <col min="6407" max="6407" width="21.5703125" style="70" customWidth="1"/>
    <col min="6408" max="6408" width="21" style="70" customWidth="1"/>
    <col min="6409" max="6409" width="19" style="70" customWidth="1"/>
    <col min="6410" max="6410" width="20.7109375" style="70" customWidth="1"/>
    <col min="6411" max="6411" width="14" style="70" customWidth="1"/>
    <col min="6412" max="6412" width="14.140625" style="70" customWidth="1"/>
    <col min="6413" max="6656" width="9.140625" style="70"/>
    <col min="6657" max="6657" width="15.85546875" style="70" customWidth="1"/>
    <col min="6658" max="6659" width="10.5703125" style="70" customWidth="1"/>
    <col min="6660" max="6660" width="9.85546875" style="70" customWidth="1"/>
    <col min="6661" max="6661" width="9.28515625" style="70" customWidth="1"/>
    <col min="6662" max="6662" width="69.140625" style="70" customWidth="1"/>
    <col min="6663" max="6663" width="21.5703125" style="70" customWidth="1"/>
    <col min="6664" max="6664" width="21" style="70" customWidth="1"/>
    <col min="6665" max="6665" width="19" style="70" customWidth="1"/>
    <col min="6666" max="6666" width="20.7109375" style="70" customWidth="1"/>
    <col min="6667" max="6667" width="14" style="70" customWidth="1"/>
    <col min="6668" max="6668" width="14.140625" style="70" customWidth="1"/>
    <col min="6669" max="6912" width="9.140625" style="70"/>
    <col min="6913" max="6913" width="15.85546875" style="70" customWidth="1"/>
    <col min="6914" max="6915" width="10.5703125" style="70" customWidth="1"/>
    <col min="6916" max="6916" width="9.85546875" style="70" customWidth="1"/>
    <col min="6917" max="6917" width="9.28515625" style="70" customWidth="1"/>
    <col min="6918" max="6918" width="69.140625" style="70" customWidth="1"/>
    <col min="6919" max="6919" width="21.5703125" style="70" customWidth="1"/>
    <col min="6920" max="6920" width="21" style="70" customWidth="1"/>
    <col min="6921" max="6921" width="19" style="70" customWidth="1"/>
    <col min="6922" max="6922" width="20.7109375" style="70" customWidth="1"/>
    <col min="6923" max="6923" width="14" style="70" customWidth="1"/>
    <col min="6924" max="6924" width="14.140625" style="70" customWidth="1"/>
    <col min="6925" max="7168" width="9.140625" style="70"/>
    <col min="7169" max="7169" width="15.85546875" style="70" customWidth="1"/>
    <col min="7170" max="7171" width="10.5703125" style="70" customWidth="1"/>
    <col min="7172" max="7172" width="9.85546875" style="70" customWidth="1"/>
    <col min="7173" max="7173" width="9.28515625" style="70" customWidth="1"/>
    <col min="7174" max="7174" width="69.140625" style="70" customWidth="1"/>
    <col min="7175" max="7175" width="21.5703125" style="70" customWidth="1"/>
    <col min="7176" max="7176" width="21" style="70" customWidth="1"/>
    <col min="7177" max="7177" width="19" style="70" customWidth="1"/>
    <col min="7178" max="7178" width="20.7109375" style="70" customWidth="1"/>
    <col min="7179" max="7179" width="14" style="70" customWidth="1"/>
    <col min="7180" max="7180" width="14.140625" style="70" customWidth="1"/>
    <col min="7181" max="7424" width="9.140625" style="70"/>
    <col min="7425" max="7425" width="15.85546875" style="70" customWidth="1"/>
    <col min="7426" max="7427" width="10.5703125" style="70" customWidth="1"/>
    <col min="7428" max="7428" width="9.85546875" style="70" customWidth="1"/>
    <col min="7429" max="7429" width="9.28515625" style="70" customWidth="1"/>
    <col min="7430" max="7430" width="69.140625" style="70" customWidth="1"/>
    <col min="7431" max="7431" width="21.5703125" style="70" customWidth="1"/>
    <col min="7432" max="7432" width="21" style="70" customWidth="1"/>
    <col min="7433" max="7433" width="19" style="70" customWidth="1"/>
    <col min="7434" max="7434" width="20.7109375" style="70" customWidth="1"/>
    <col min="7435" max="7435" width="14" style="70" customWidth="1"/>
    <col min="7436" max="7436" width="14.140625" style="70" customWidth="1"/>
    <col min="7437" max="7680" width="9.140625" style="70"/>
    <col min="7681" max="7681" width="15.85546875" style="70" customWidth="1"/>
    <col min="7682" max="7683" width="10.5703125" style="70" customWidth="1"/>
    <col min="7684" max="7684" width="9.85546875" style="70" customWidth="1"/>
    <col min="7685" max="7685" width="9.28515625" style="70" customWidth="1"/>
    <col min="7686" max="7686" width="69.140625" style="70" customWidth="1"/>
    <col min="7687" max="7687" width="21.5703125" style="70" customWidth="1"/>
    <col min="7688" max="7688" width="21" style="70" customWidth="1"/>
    <col min="7689" max="7689" width="19" style="70" customWidth="1"/>
    <col min="7690" max="7690" width="20.7109375" style="70" customWidth="1"/>
    <col min="7691" max="7691" width="14" style="70" customWidth="1"/>
    <col min="7692" max="7692" width="14.140625" style="70" customWidth="1"/>
    <col min="7693" max="7936" width="9.140625" style="70"/>
    <col min="7937" max="7937" width="15.85546875" style="70" customWidth="1"/>
    <col min="7938" max="7939" width="10.5703125" style="70" customWidth="1"/>
    <col min="7940" max="7940" width="9.85546875" style="70" customWidth="1"/>
    <col min="7941" max="7941" width="9.28515625" style="70" customWidth="1"/>
    <col min="7942" max="7942" width="69.140625" style="70" customWidth="1"/>
    <col min="7943" max="7943" width="21.5703125" style="70" customWidth="1"/>
    <col min="7944" max="7944" width="21" style="70" customWidth="1"/>
    <col min="7945" max="7945" width="19" style="70" customWidth="1"/>
    <col min="7946" max="7946" width="20.7109375" style="70" customWidth="1"/>
    <col min="7947" max="7947" width="14" style="70" customWidth="1"/>
    <col min="7948" max="7948" width="14.140625" style="70" customWidth="1"/>
    <col min="7949" max="8192" width="9.140625" style="70"/>
    <col min="8193" max="8193" width="15.85546875" style="70" customWidth="1"/>
    <col min="8194" max="8195" width="10.5703125" style="70" customWidth="1"/>
    <col min="8196" max="8196" width="9.85546875" style="70" customWidth="1"/>
    <col min="8197" max="8197" width="9.28515625" style="70" customWidth="1"/>
    <col min="8198" max="8198" width="69.140625" style="70" customWidth="1"/>
    <col min="8199" max="8199" width="21.5703125" style="70" customWidth="1"/>
    <col min="8200" max="8200" width="21" style="70" customWidth="1"/>
    <col min="8201" max="8201" width="19" style="70" customWidth="1"/>
    <col min="8202" max="8202" width="20.7109375" style="70" customWidth="1"/>
    <col min="8203" max="8203" width="14" style="70" customWidth="1"/>
    <col min="8204" max="8204" width="14.140625" style="70" customWidth="1"/>
    <col min="8205" max="8448" width="9.140625" style="70"/>
    <col min="8449" max="8449" width="15.85546875" style="70" customWidth="1"/>
    <col min="8450" max="8451" width="10.5703125" style="70" customWidth="1"/>
    <col min="8452" max="8452" width="9.85546875" style="70" customWidth="1"/>
    <col min="8453" max="8453" width="9.28515625" style="70" customWidth="1"/>
    <col min="8454" max="8454" width="69.140625" style="70" customWidth="1"/>
    <col min="8455" max="8455" width="21.5703125" style="70" customWidth="1"/>
    <col min="8456" max="8456" width="21" style="70" customWidth="1"/>
    <col min="8457" max="8457" width="19" style="70" customWidth="1"/>
    <col min="8458" max="8458" width="20.7109375" style="70" customWidth="1"/>
    <col min="8459" max="8459" width="14" style="70" customWidth="1"/>
    <col min="8460" max="8460" width="14.140625" style="70" customWidth="1"/>
    <col min="8461" max="8704" width="9.140625" style="70"/>
    <col min="8705" max="8705" width="15.85546875" style="70" customWidth="1"/>
    <col min="8706" max="8707" width="10.5703125" style="70" customWidth="1"/>
    <col min="8708" max="8708" width="9.85546875" style="70" customWidth="1"/>
    <col min="8709" max="8709" width="9.28515625" style="70" customWidth="1"/>
    <col min="8710" max="8710" width="69.140625" style="70" customWidth="1"/>
    <col min="8711" max="8711" width="21.5703125" style="70" customWidth="1"/>
    <col min="8712" max="8712" width="21" style="70" customWidth="1"/>
    <col min="8713" max="8713" width="19" style="70" customWidth="1"/>
    <col min="8714" max="8714" width="20.7109375" style="70" customWidth="1"/>
    <col min="8715" max="8715" width="14" style="70" customWidth="1"/>
    <col min="8716" max="8716" width="14.140625" style="70" customWidth="1"/>
    <col min="8717" max="8960" width="9.140625" style="70"/>
    <col min="8961" max="8961" width="15.85546875" style="70" customWidth="1"/>
    <col min="8962" max="8963" width="10.5703125" style="70" customWidth="1"/>
    <col min="8964" max="8964" width="9.85546875" style="70" customWidth="1"/>
    <col min="8965" max="8965" width="9.28515625" style="70" customWidth="1"/>
    <col min="8966" max="8966" width="69.140625" style="70" customWidth="1"/>
    <col min="8967" max="8967" width="21.5703125" style="70" customWidth="1"/>
    <col min="8968" max="8968" width="21" style="70" customWidth="1"/>
    <col min="8969" max="8969" width="19" style="70" customWidth="1"/>
    <col min="8970" max="8970" width="20.7109375" style="70" customWidth="1"/>
    <col min="8971" max="8971" width="14" style="70" customWidth="1"/>
    <col min="8972" max="8972" width="14.140625" style="70" customWidth="1"/>
    <col min="8973" max="9216" width="9.140625" style="70"/>
    <col min="9217" max="9217" width="15.85546875" style="70" customWidth="1"/>
    <col min="9218" max="9219" width="10.5703125" style="70" customWidth="1"/>
    <col min="9220" max="9220" width="9.85546875" style="70" customWidth="1"/>
    <col min="9221" max="9221" width="9.28515625" style="70" customWidth="1"/>
    <col min="9222" max="9222" width="69.140625" style="70" customWidth="1"/>
    <col min="9223" max="9223" width="21.5703125" style="70" customWidth="1"/>
    <col min="9224" max="9224" width="21" style="70" customWidth="1"/>
    <col min="9225" max="9225" width="19" style="70" customWidth="1"/>
    <col min="9226" max="9226" width="20.7109375" style="70" customWidth="1"/>
    <col min="9227" max="9227" width="14" style="70" customWidth="1"/>
    <col min="9228" max="9228" width="14.140625" style="70" customWidth="1"/>
    <col min="9229" max="9472" width="9.140625" style="70"/>
    <col min="9473" max="9473" width="15.85546875" style="70" customWidth="1"/>
    <col min="9474" max="9475" width="10.5703125" style="70" customWidth="1"/>
    <col min="9476" max="9476" width="9.85546875" style="70" customWidth="1"/>
    <col min="9477" max="9477" width="9.28515625" style="70" customWidth="1"/>
    <col min="9478" max="9478" width="69.140625" style="70" customWidth="1"/>
    <col min="9479" max="9479" width="21.5703125" style="70" customWidth="1"/>
    <col min="9480" max="9480" width="21" style="70" customWidth="1"/>
    <col min="9481" max="9481" width="19" style="70" customWidth="1"/>
    <col min="9482" max="9482" width="20.7109375" style="70" customWidth="1"/>
    <col min="9483" max="9483" width="14" style="70" customWidth="1"/>
    <col min="9484" max="9484" width="14.140625" style="70" customWidth="1"/>
    <col min="9485" max="9728" width="9.140625" style="70"/>
    <col min="9729" max="9729" width="15.85546875" style="70" customWidth="1"/>
    <col min="9730" max="9731" width="10.5703125" style="70" customWidth="1"/>
    <col min="9732" max="9732" width="9.85546875" style="70" customWidth="1"/>
    <col min="9733" max="9733" width="9.28515625" style="70" customWidth="1"/>
    <col min="9734" max="9734" width="69.140625" style="70" customWidth="1"/>
    <col min="9735" max="9735" width="21.5703125" style="70" customWidth="1"/>
    <col min="9736" max="9736" width="21" style="70" customWidth="1"/>
    <col min="9737" max="9737" width="19" style="70" customWidth="1"/>
    <col min="9738" max="9738" width="20.7109375" style="70" customWidth="1"/>
    <col min="9739" max="9739" width="14" style="70" customWidth="1"/>
    <col min="9740" max="9740" width="14.140625" style="70" customWidth="1"/>
    <col min="9741" max="9984" width="9.140625" style="70"/>
    <col min="9985" max="9985" width="15.85546875" style="70" customWidth="1"/>
    <col min="9986" max="9987" width="10.5703125" style="70" customWidth="1"/>
    <col min="9988" max="9988" width="9.85546875" style="70" customWidth="1"/>
    <col min="9989" max="9989" width="9.28515625" style="70" customWidth="1"/>
    <col min="9990" max="9990" width="69.140625" style="70" customWidth="1"/>
    <col min="9991" max="9991" width="21.5703125" style="70" customWidth="1"/>
    <col min="9992" max="9992" width="21" style="70" customWidth="1"/>
    <col min="9993" max="9993" width="19" style="70" customWidth="1"/>
    <col min="9994" max="9994" width="20.7109375" style="70" customWidth="1"/>
    <col min="9995" max="9995" width="14" style="70" customWidth="1"/>
    <col min="9996" max="9996" width="14.140625" style="70" customWidth="1"/>
    <col min="9997" max="10240" width="9.140625" style="70"/>
    <col min="10241" max="10241" width="15.85546875" style="70" customWidth="1"/>
    <col min="10242" max="10243" width="10.5703125" style="70" customWidth="1"/>
    <col min="10244" max="10244" width="9.85546875" style="70" customWidth="1"/>
    <col min="10245" max="10245" width="9.28515625" style="70" customWidth="1"/>
    <col min="10246" max="10246" width="69.140625" style="70" customWidth="1"/>
    <col min="10247" max="10247" width="21.5703125" style="70" customWidth="1"/>
    <col min="10248" max="10248" width="21" style="70" customWidth="1"/>
    <col min="10249" max="10249" width="19" style="70" customWidth="1"/>
    <col min="10250" max="10250" width="20.7109375" style="70" customWidth="1"/>
    <col min="10251" max="10251" width="14" style="70" customWidth="1"/>
    <col min="10252" max="10252" width="14.140625" style="70" customWidth="1"/>
    <col min="10253" max="10496" width="9.140625" style="70"/>
    <col min="10497" max="10497" width="15.85546875" style="70" customWidth="1"/>
    <col min="10498" max="10499" width="10.5703125" style="70" customWidth="1"/>
    <col min="10500" max="10500" width="9.85546875" style="70" customWidth="1"/>
    <col min="10501" max="10501" width="9.28515625" style="70" customWidth="1"/>
    <col min="10502" max="10502" width="69.140625" style="70" customWidth="1"/>
    <col min="10503" max="10503" width="21.5703125" style="70" customWidth="1"/>
    <col min="10504" max="10504" width="21" style="70" customWidth="1"/>
    <col min="10505" max="10505" width="19" style="70" customWidth="1"/>
    <col min="10506" max="10506" width="20.7109375" style="70" customWidth="1"/>
    <col min="10507" max="10507" width="14" style="70" customWidth="1"/>
    <col min="10508" max="10508" width="14.140625" style="70" customWidth="1"/>
    <col min="10509" max="10752" width="9.140625" style="70"/>
    <col min="10753" max="10753" width="15.85546875" style="70" customWidth="1"/>
    <col min="10754" max="10755" width="10.5703125" style="70" customWidth="1"/>
    <col min="10756" max="10756" width="9.85546875" style="70" customWidth="1"/>
    <col min="10757" max="10757" width="9.28515625" style="70" customWidth="1"/>
    <col min="10758" max="10758" width="69.140625" style="70" customWidth="1"/>
    <col min="10759" max="10759" width="21.5703125" style="70" customWidth="1"/>
    <col min="10760" max="10760" width="21" style="70" customWidth="1"/>
    <col min="10761" max="10761" width="19" style="70" customWidth="1"/>
    <col min="10762" max="10762" width="20.7109375" style="70" customWidth="1"/>
    <col min="10763" max="10763" width="14" style="70" customWidth="1"/>
    <col min="10764" max="10764" width="14.140625" style="70" customWidth="1"/>
    <col min="10765" max="11008" width="9.140625" style="70"/>
    <col min="11009" max="11009" width="15.85546875" style="70" customWidth="1"/>
    <col min="11010" max="11011" width="10.5703125" style="70" customWidth="1"/>
    <col min="11012" max="11012" width="9.85546875" style="70" customWidth="1"/>
    <col min="11013" max="11013" width="9.28515625" style="70" customWidth="1"/>
    <col min="11014" max="11014" width="69.140625" style="70" customWidth="1"/>
    <col min="11015" max="11015" width="21.5703125" style="70" customWidth="1"/>
    <col min="11016" max="11016" width="21" style="70" customWidth="1"/>
    <col min="11017" max="11017" width="19" style="70" customWidth="1"/>
    <col min="11018" max="11018" width="20.7109375" style="70" customWidth="1"/>
    <col min="11019" max="11019" width="14" style="70" customWidth="1"/>
    <col min="11020" max="11020" width="14.140625" style="70" customWidth="1"/>
    <col min="11021" max="11264" width="9.140625" style="70"/>
    <col min="11265" max="11265" width="15.85546875" style="70" customWidth="1"/>
    <col min="11266" max="11267" width="10.5703125" style="70" customWidth="1"/>
    <col min="11268" max="11268" width="9.85546875" style="70" customWidth="1"/>
    <col min="11269" max="11269" width="9.28515625" style="70" customWidth="1"/>
    <col min="11270" max="11270" width="69.140625" style="70" customWidth="1"/>
    <col min="11271" max="11271" width="21.5703125" style="70" customWidth="1"/>
    <col min="11272" max="11272" width="21" style="70" customWidth="1"/>
    <col min="11273" max="11273" width="19" style="70" customWidth="1"/>
    <col min="11274" max="11274" width="20.7109375" style="70" customWidth="1"/>
    <col min="11275" max="11275" width="14" style="70" customWidth="1"/>
    <col min="11276" max="11276" width="14.140625" style="70" customWidth="1"/>
    <col min="11277" max="11520" width="9.140625" style="70"/>
    <col min="11521" max="11521" width="15.85546875" style="70" customWidth="1"/>
    <col min="11522" max="11523" width="10.5703125" style="70" customWidth="1"/>
    <col min="11524" max="11524" width="9.85546875" style="70" customWidth="1"/>
    <col min="11525" max="11525" width="9.28515625" style="70" customWidth="1"/>
    <col min="11526" max="11526" width="69.140625" style="70" customWidth="1"/>
    <col min="11527" max="11527" width="21.5703125" style="70" customWidth="1"/>
    <col min="11528" max="11528" width="21" style="70" customWidth="1"/>
    <col min="11529" max="11529" width="19" style="70" customWidth="1"/>
    <col min="11530" max="11530" width="20.7109375" style="70" customWidth="1"/>
    <col min="11531" max="11531" width="14" style="70" customWidth="1"/>
    <col min="11532" max="11532" width="14.140625" style="70" customWidth="1"/>
    <col min="11533" max="11776" width="9.140625" style="70"/>
    <col min="11777" max="11777" width="15.85546875" style="70" customWidth="1"/>
    <col min="11778" max="11779" width="10.5703125" style="70" customWidth="1"/>
    <col min="11780" max="11780" width="9.85546875" style="70" customWidth="1"/>
    <col min="11781" max="11781" width="9.28515625" style="70" customWidth="1"/>
    <col min="11782" max="11782" width="69.140625" style="70" customWidth="1"/>
    <col min="11783" max="11783" width="21.5703125" style="70" customWidth="1"/>
    <col min="11784" max="11784" width="21" style="70" customWidth="1"/>
    <col min="11785" max="11785" width="19" style="70" customWidth="1"/>
    <col min="11786" max="11786" width="20.7109375" style="70" customWidth="1"/>
    <col min="11787" max="11787" width="14" style="70" customWidth="1"/>
    <col min="11788" max="11788" width="14.140625" style="70" customWidth="1"/>
    <col min="11789" max="12032" width="9.140625" style="70"/>
    <col min="12033" max="12033" width="15.85546875" style="70" customWidth="1"/>
    <col min="12034" max="12035" width="10.5703125" style="70" customWidth="1"/>
    <col min="12036" max="12036" width="9.85546875" style="70" customWidth="1"/>
    <col min="12037" max="12037" width="9.28515625" style="70" customWidth="1"/>
    <col min="12038" max="12038" width="69.140625" style="70" customWidth="1"/>
    <col min="12039" max="12039" width="21.5703125" style="70" customWidth="1"/>
    <col min="12040" max="12040" width="21" style="70" customWidth="1"/>
    <col min="12041" max="12041" width="19" style="70" customWidth="1"/>
    <col min="12042" max="12042" width="20.7109375" style="70" customWidth="1"/>
    <col min="12043" max="12043" width="14" style="70" customWidth="1"/>
    <col min="12044" max="12044" width="14.140625" style="70" customWidth="1"/>
    <col min="12045" max="12288" width="9.140625" style="70"/>
    <col min="12289" max="12289" width="15.85546875" style="70" customWidth="1"/>
    <col min="12290" max="12291" width="10.5703125" style="70" customWidth="1"/>
    <col min="12292" max="12292" width="9.85546875" style="70" customWidth="1"/>
    <col min="12293" max="12293" width="9.28515625" style="70" customWidth="1"/>
    <col min="12294" max="12294" width="69.140625" style="70" customWidth="1"/>
    <col min="12295" max="12295" width="21.5703125" style="70" customWidth="1"/>
    <col min="12296" max="12296" width="21" style="70" customWidth="1"/>
    <col min="12297" max="12297" width="19" style="70" customWidth="1"/>
    <col min="12298" max="12298" width="20.7109375" style="70" customWidth="1"/>
    <col min="12299" max="12299" width="14" style="70" customWidth="1"/>
    <col min="12300" max="12300" width="14.140625" style="70" customWidth="1"/>
    <col min="12301" max="12544" width="9.140625" style="70"/>
    <col min="12545" max="12545" width="15.85546875" style="70" customWidth="1"/>
    <col min="12546" max="12547" width="10.5703125" style="70" customWidth="1"/>
    <col min="12548" max="12548" width="9.85546875" style="70" customWidth="1"/>
    <col min="12549" max="12549" width="9.28515625" style="70" customWidth="1"/>
    <col min="12550" max="12550" width="69.140625" style="70" customWidth="1"/>
    <col min="12551" max="12551" width="21.5703125" style="70" customWidth="1"/>
    <col min="12552" max="12552" width="21" style="70" customWidth="1"/>
    <col min="12553" max="12553" width="19" style="70" customWidth="1"/>
    <col min="12554" max="12554" width="20.7109375" style="70" customWidth="1"/>
    <col min="12555" max="12555" width="14" style="70" customWidth="1"/>
    <col min="12556" max="12556" width="14.140625" style="70" customWidth="1"/>
    <col min="12557" max="12800" width="9.140625" style="70"/>
    <col min="12801" max="12801" width="15.85546875" style="70" customWidth="1"/>
    <col min="12802" max="12803" width="10.5703125" style="70" customWidth="1"/>
    <col min="12804" max="12804" width="9.85546875" style="70" customWidth="1"/>
    <col min="12805" max="12805" width="9.28515625" style="70" customWidth="1"/>
    <col min="12806" max="12806" width="69.140625" style="70" customWidth="1"/>
    <col min="12807" max="12807" width="21.5703125" style="70" customWidth="1"/>
    <col min="12808" max="12808" width="21" style="70" customWidth="1"/>
    <col min="12809" max="12809" width="19" style="70" customWidth="1"/>
    <col min="12810" max="12810" width="20.7109375" style="70" customWidth="1"/>
    <col min="12811" max="12811" width="14" style="70" customWidth="1"/>
    <col min="12812" max="12812" width="14.140625" style="70" customWidth="1"/>
    <col min="12813" max="13056" width="9.140625" style="70"/>
    <col min="13057" max="13057" width="15.85546875" style="70" customWidth="1"/>
    <col min="13058" max="13059" width="10.5703125" style="70" customWidth="1"/>
    <col min="13060" max="13060" width="9.85546875" style="70" customWidth="1"/>
    <col min="13061" max="13061" width="9.28515625" style="70" customWidth="1"/>
    <col min="13062" max="13062" width="69.140625" style="70" customWidth="1"/>
    <col min="13063" max="13063" width="21.5703125" style="70" customWidth="1"/>
    <col min="13064" max="13064" width="21" style="70" customWidth="1"/>
    <col min="13065" max="13065" width="19" style="70" customWidth="1"/>
    <col min="13066" max="13066" width="20.7109375" style="70" customWidth="1"/>
    <col min="13067" max="13067" width="14" style="70" customWidth="1"/>
    <col min="13068" max="13068" width="14.140625" style="70" customWidth="1"/>
    <col min="13069" max="13312" width="9.140625" style="70"/>
    <col min="13313" max="13313" width="15.85546875" style="70" customWidth="1"/>
    <col min="13314" max="13315" width="10.5703125" style="70" customWidth="1"/>
    <col min="13316" max="13316" width="9.85546875" style="70" customWidth="1"/>
    <col min="13317" max="13317" width="9.28515625" style="70" customWidth="1"/>
    <col min="13318" max="13318" width="69.140625" style="70" customWidth="1"/>
    <col min="13319" max="13319" width="21.5703125" style="70" customWidth="1"/>
    <col min="13320" max="13320" width="21" style="70" customWidth="1"/>
    <col min="13321" max="13321" width="19" style="70" customWidth="1"/>
    <col min="13322" max="13322" width="20.7109375" style="70" customWidth="1"/>
    <col min="13323" max="13323" width="14" style="70" customWidth="1"/>
    <col min="13324" max="13324" width="14.140625" style="70" customWidth="1"/>
    <col min="13325" max="13568" width="9.140625" style="70"/>
    <col min="13569" max="13569" width="15.85546875" style="70" customWidth="1"/>
    <col min="13570" max="13571" width="10.5703125" style="70" customWidth="1"/>
    <col min="13572" max="13572" width="9.85546875" style="70" customWidth="1"/>
    <col min="13573" max="13573" width="9.28515625" style="70" customWidth="1"/>
    <col min="13574" max="13574" width="69.140625" style="70" customWidth="1"/>
    <col min="13575" max="13575" width="21.5703125" style="70" customWidth="1"/>
    <col min="13576" max="13576" width="21" style="70" customWidth="1"/>
    <col min="13577" max="13577" width="19" style="70" customWidth="1"/>
    <col min="13578" max="13578" width="20.7109375" style="70" customWidth="1"/>
    <col min="13579" max="13579" width="14" style="70" customWidth="1"/>
    <col min="13580" max="13580" width="14.140625" style="70" customWidth="1"/>
    <col min="13581" max="13824" width="9.140625" style="70"/>
    <col min="13825" max="13825" width="15.85546875" style="70" customWidth="1"/>
    <col min="13826" max="13827" width="10.5703125" style="70" customWidth="1"/>
    <col min="13828" max="13828" width="9.85546875" style="70" customWidth="1"/>
    <col min="13829" max="13829" width="9.28515625" style="70" customWidth="1"/>
    <col min="13830" max="13830" width="69.140625" style="70" customWidth="1"/>
    <col min="13831" max="13831" width="21.5703125" style="70" customWidth="1"/>
    <col min="13832" max="13832" width="21" style="70" customWidth="1"/>
    <col min="13833" max="13833" width="19" style="70" customWidth="1"/>
    <col min="13834" max="13834" width="20.7109375" style="70" customWidth="1"/>
    <col min="13835" max="13835" width="14" style="70" customWidth="1"/>
    <col min="13836" max="13836" width="14.140625" style="70" customWidth="1"/>
    <col min="13837" max="14080" width="9.140625" style="70"/>
    <col min="14081" max="14081" width="15.85546875" style="70" customWidth="1"/>
    <col min="14082" max="14083" width="10.5703125" style="70" customWidth="1"/>
    <col min="14084" max="14084" width="9.85546875" style="70" customWidth="1"/>
    <col min="14085" max="14085" width="9.28515625" style="70" customWidth="1"/>
    <col min="14086" max="14086" width="69.140625" style="70" customWidth="1"/>
    <col min="14087" max="14087" width="21.5703125" style="70" customWidth="1"/>
    <col min="14088" max="14088" width="21" style="70" customWidth="1"/>
    <col min="14089" max="14089" width="19" style="70" customWidth="1"/>
    <col min="14090" max="14090" width="20.7109375" style="70" customWidth="1"/>
    <col min="14091" max="14091" width="14" style="70" customWidth="1"/>
    <col min="14092" max="14092" width="14.140625" style="70" customWidth="1"/>
    <col min="14093" max="14336" width="9.140625" style="70"/>
    <col min="14337" max="14337" width="15.85546875" style="70" customWidth="1"/>
    <col min="14338" max="14339" width="10.5703125" style="70" customWidth="1"/>
    <col min="14340" max="14340" width="9.85546875" style="70" customWidth="1"/>
    <col min="14341" max="14341" width="9.28515625" style="70" customWidth="1"/>
    <col min="14342" max="14342" width="69.140625" style="70" customWidth="1"/>
    <col min="14343" max="14343" width="21.5703125" style="70" customWidth="1"/>
    <col min="14344" max="14344" width="21" style="70" customWidth="1"/>
    <col min="14345" max="14345" width="19" style="70" customWidth="1"/>
    <col min="14346" max="14346" width="20.7109375" style="70" customWidth="1"/>
    <col min="14347" max="14347" width="14" style="70" customWidth="1"/>
    <col min="14348" max="14348" width="14.140625" style="70" customWidth="1"/>
    <col min="14349" max="14592" width="9.140625" style="70"/>
    <col min="14593" max="14593" width="15.85546875" style="70" customWidth="1"/>
    <col min="14594" max="14595" width="10.5703125" style="70" customWidth="1"/>
    <col min="14596" max="14596" width="9.85546875" style="70" customWidth="1"/>
    <col min="14597" max="14597" width="9.28515625" style="70" customWidth="1"/>
    <col min="14598" max="14598" width="69.140625" style="70" customWidth="1"/>
    <col min="14599" max="14599" width="21.5703125" style="70" customWidth="1"/>
    <col min="14600" max="14600" width="21" style="70" customWidth="1"/>
    <col min="14601" max="14601" width="19" style="70" customWidth="1"/>
    <col min="14602" max="14602" width="20.7109375" style="70" customWidth="1"/>
    <col min="14603" max="14603" width="14" style="70" customWidth="1"/>
    <col min="14604" max="14604" width="14.140625" style="70" customWidth="1"/>
    <col min="14605" max="14848" width="9.140625" style="70"/>
    <col min="14849" max="14849" width="15.85546875" style="70" customWidth="1"/>
    <col min="14850" max="14851" width="10.5703125" style="70" customWidth="1"/>
    <col min="14852" max="14852" width="9.85546875" style="70" customWidth="1"/>
    <col min="14853" max="14853" width="9.28515625" style="70" customWidth="1"/>
    <col min="14854" max="14854" width="69.140625" style="70" customWidth="1"/>
    <col min="14855" max="14855" width="21.5703125" style="70" customWidth="1"/>
    <col min="14856" max="14856" width="21" style="70" customWidth="1"/>
    <col min="14857" max="14857" width="19" style="70" customWidth="1"/>
    <col min="14858" max="14858" width="20.7109375" style="70" customWidth="1"/>
    <col min="14859" max="14859" width="14" style="70" customWidth="1"/>
    <col min="14860" max="14860" width="14.140625" style="70" customWidth="1"/>
    <col min="14861" max="15104" width="9.140625" style="70"/>
    <col min="15105" max="15105" width="15.85546875" style="70" customWidth="1"/>
    <col min="15106" max="15107" width="10.5703125" style="70" customWidth="1"/>
    <col min="15108" max="15108" width="9.85546875" style="70" customWidth="1"/>
    <col min="15109" max="15109" width="9.28515625" style="70" customWidth="1"/>
    <col min="15110" max="15110" width="69.140625" style="70" customWidth="1"/>
    <col min="15111" max="15111" width="21.5703125" style="70" customWidth="1"/>
    <col min="15112" max="15112" width="21" style="70" customWidth="1"/>
    <col min="15113" max="15113" width="19" style="70" customWidth="1"/>
    <col min="15114" max="15114" width="20.7109375" style="70" customWidth="1"/>
    <col min="15115" max="15115" width="14" style="70" customWidth="1"/>
    <col min="15116" max="15116" width="14.140625" style="70" customWidth="1"/>
    <col min="15117" max="15360" width="9.140625" style="70"/>
    <col min="15361" max="15361" width="15.85546875" style="70" customWidth="1"/>
    <col min="15362" max="15363" width="10.5703125" style="70" customWidth="1"/>
    <col min="15364" max="15364" width="9.85546875" style="70" customWidth="1"/>
    <col min="15365" max="15365" width="9.28515625" style="70" customWidth="1"/>
    <col min="15366" max="15366" width="69.140625" style="70" customWidth="1"/>
    <col min="15367" max="15367" width="21.5703125" style="70" customWidth="1"/>
    <col min="15368" max="15368" width="21" style="70" customWidth="1"/>
    <col min="15369" max="15369" width="19" style="70" customWidth="1"/>
    <col min="15370" max="15370" width="20.7109375" style="70" customWidth="1"/>
    <col min="15371" max="15371" width="14" style="70" customWidth="1"/>
    <col min="15372" max="15372" width="14.140625" style="70" customWidth="1"/>
    <col min="15373" max="15616" width="9.140625" style="70"/>
    <col min="15617" max="15617" width="15.85546875" style="70" customWidth="1"/>
    <col min="15618" max="15619" width="10.5703125" style="70" customWidth="1"/>
    <col min="15620" max="15620" width="9.85546875" style="70" customWidth="1"/>
    <col min="15621" max="15621" width="9.28515625" style="70" customWidth="1"/>
    <col min="15622" max="15622" width="69.140625" style="70" customWidth="1"/>
    <col min="15623" max="15623" width="21.5703125" style="70" customWidth="1"/>
    <col min="15624" max="15624" width="21" style="70" customWidth="1"/>
    <col min="15625" max="15625" width="19" style="70" customWidth="1"/>
    <col min="15626" max="15626" width="20.7109375" style="70" customWidth="1"/>
    <col min="15627" max="15627" width="14" style="70" customWidth="1"/>
    <col min="15628" max="15628" width="14.140625" style="70" customWidth="1"/>
    <col min="15629" max="15872" width="9.140625" style="70"/>
    <col min="15873" max="15873" width="15.85546875" style="70" customWidth="1"/>
    <col min="15874" max="15875" width="10.5703125" style="70" customWidth="1"/>
    <col min="15876" max="15876" width="9.85546875" style="70" customWidth="1"/>
    <col min="15877" max="15877" width="9.28515625" style="70" customWidth="1"/>
    <col min="15878" max="15878" width="69.140625" style="70" customWidth="1"/>
    <col min="15879" max="15879" width="21.5703125" style="70" customWidth="1"/>
    <col min="15880" max="15880" width="21" style="70" customWidth="1"/>
    <col min="15881" max="15881" width="19" style="70" customWidth="1"/>
    <col min="15882" max="15882" width="20.7109375" style="70" customWidth="1"/>
    <col min="15883" max="15883" width="14" style="70" customWidth="1"/>
    <col min="15884" max="15884" width="14.140625" style="70" customWidth="1"/>
    <col min="15885" max="16128" width="9.140625" style="70"/>
    <col min="16129" max="16129" width="15.85546875" style="70" customWidth="1"/>
    <col min="16130" max="16131" width="10.5703125" style="70" customWidth="1"/>
    <col min="16132" max="16132" width="9.85546875" style="70" customWidth="1"/>
    <col min="16133" max="16133" width="9.28515625" style="70" customWidth="1"/>
    <col min="16134" max="16134" width="69.140625" style="70" customWidth="1"/>
    <col min="16135" max="16135" width="21.5703125" style="70" customWidth="1"/>
    <col min="16136" max="16136" width="21" style="70" customWidth="1"/>
    <col min="16137" max="16137" width="19" style="70" customWidth="1"/>
    <col min="16138" max="16138" width="20.7109375" style="70" customWidth="1"/>
    <col min="16139" max="16139" width="14" style="70" customWidth="1"/>
    <col min="16140" max="16140" width="14.140625" style="70" customWidth="1"/>
    <col min="16141" max="16384" width="9.140625" style="70"/>
  </cols>
  <sheetData>
    <row r="1" spans="1:12" ht="15" x14ac:dyDescent="0.2">
      <c r="G1" s="71"/>
      <c r="H1" s="71"/>
      <c r="I1" s="71"/>
      <c r="K1" s="71"/>
    </row>
    <row r="3" spans="1:12" ht="23.25" x14ac:dyDescent="0.35">
      <c r="A3" s="72" t="s">
        <v>78</v>
      </c>
      <c r="B3" s="73"/>
      <c r="C3" s="73"/>
      <c r="D3" s="73"/>
      <c r="E3" s="73"/>
      <c r="F3" s="73"/>
      <c r="G3" s="73"/>
      <c r="H3" s="73"/>
      <c r="I3" s="73"/>
      <c r="J3" s="74"/>
      <c r="K3" s="74"/>
    </row>
    <row r="4" spans="1:12" ht="24.75" customHeight="1" x14ac:dyDescent="0.25">
      <c r="A4" s="72" t="s">
        <v>79</v>
      </c>
      <c r="B4" s="72"/>
      <c r="C4" s="72"/>
      <c r="D4" s="72"/>
      <c r="E4" s="75"/>
      <c r="F4" s="75"/>
      <c r="G4" s="74"/>
      <c r="H4" s="74"/>
      <c r="I4" s="74"/>
      <c r="J4" s="74"/>
    </row>
    <row r="5" spans="1:12" ht="15.75" thickBot="1" x14ac:dyDescent="0.25">
      <c r="B5" s="76"/>
      <c r="C5" s="76"/>
      <c r="G5" s="77"/>
      <c r="H5" s="77"/>
      <c r="I5" s="77"/>
      <c r="J5" s="71"/>
      <c r="K5" s="78"/>
      <c r="L5" s="78" t="s">
        <v>80</v>
      </c>
    </row>
    <row r="6" spans="1:12" ht="24" customHeight="1" x14ac:dyDescent="0.25">
      <c r="A6" s="79" t="s">
        <v>81</v>
      </c>
      <c r="B6" s="80" t="s">
        <v>82</v>
      </c>
      <c r="C6" s="81"/>
      <c r="D6" s="81"/>
      <c r="E6" s="82"/>
      <c r="F6" s="83" t="s">
        <v>83</v>
      </c>
      <c r="G6" s="83" t="s">
        <v>84</v>
      </c>
      <c r="H6" s="83" t="s">
        <v>85</v>
      </c>
      <c r="I6" s="83" t="s">
        <v>86</v>
      </c>
      <c r="J6" s="83" t="s">
        <v>86</v>
      </c>
      <c r="K6" s="83" t="s">
        <v>87</v>
      </c>
      <c r="L6" s="83" t="s">
        <v>87</v>
      </c>
    </row>
    <row r="7" spans="1:12" ht="17.25" customHeight="1" x14ac:dyDescent="0.25">
      <c r="A7" s="84" t="s">
        <v>88</v>
      </c>
      <c r="B7" s="85" t="s">
        <v>89</v>
      </c>
      <c r="C7" s="86" t="s">
        <v>90</v>
      </c>
      <c r="D7" s="87" t="s">
        <v>91</v>
      </c>
      <c r="E7" s="88" t="s">
        <v>92</v>
      </c>
      <c r="F7" s="89"/>
      <c r="G7" s="90" t="s">
        <v>93</v>
      </c>
      <c r="H7" s="90" t="s">
        <v>94</v>
      </c>
      <c r="I7" s="90" t="s">
        <v>95</v>
      </c>
      <c r="J7" s="90" t="s">
        <v>96</v>
      </c>
      <c r="K7" s="90" t="s">
        <v>97</v>
      </c>
      <c r="L7" s="90" t="s">
        <v>97</v>
      </c>
    </row>
    <row r="8" spans="1:12" ht="15" x14ac:dyDescent="0.25">
      <c r="A8" s="91" t="s">
        <v>98</v>
      </c>
      <c r="B8" s="92" t="s">
        <v>99</v>
      </c>
      <c r="C8" s="86"/>
      <c r="D8" s="86"/>
      <c r="E8" s="93" t="s">
        <v>100</v>
      </c>
      <c r="F8" s="94"/>
      <c r="G8" s="90" t="s">
        <v>101</v>
      </c>
      <c r="H8" s="90">
        <v>2012</v>
      </c>
      <c r="I8" s="95" t="s">
        <v>102</v>
      </c>
      <c r="J8" s="95">
        <v>2012</v>
      </c>
      <c r="K8" s="96" t="s">
        <v>103</v>
      </c>
      <c r="L8" s="96" t="s">
        <v>104</v>
      </c>
    </row>
    <row r="9" spans="1:12" ht="15.75" thickBot="1" x14ac:dyDescent="0.3">
      <c r="A9" s="91" t="s">
        <v>105</v>
      </c>
      <c r="B9" s="97"/>
      <c r="C9" s="98"/>
      <c r="D9" s="98"/>
      <c r="E9" s="99"/>
      <c r="F9" s="100"/>
      <c r="G9" s="95"/>
      <c r="H9" s="95"/>
      <c r="I9" s="101"/>
      <c r="J9" s="101"/>
      <c r="K9" s="102"/>
      <c r="L9" s="102"/>
    </row>
    <row r="10" spans="1:12" ht="15" thickBot="1" x14ac:dyDescent="0.25">
      <c r="A10" s="103" t="s">
        <v>13</v>
      </c>
      <c r="B10" s="104" t="s">
        <v>106</v>
      </c>
      <c r="C10" s="105" t="s">
        <v>107</v>
      </c>
      <c r="D10" s="105" t="s">
        <v>108</v>
      </c>
      <c r="E10" s="106" t="s">
        <v>109</v>
      </c>
      <c r="F10" s="106" t="s">
        <v>110</v>
      </c>
      <c r="G10" s="106">
        <v>1</v>
      </c>
      <c r="H10" s="106">
        <v>2</v>
      </c>
      <c r="I10" s="106">
        <v>3</v>
      </c>
      <c r="J10" s="106">
        <v>4</v>
      </c>
      <c r="K10" s="106">
        <v>5</v>
      </c>
      <c r="L10" s="106">
        <v>6</v>
      </c>
    </row>
    <row r="11" spans="1:12" ht="24.75" customHeight="1" x14ac:dyDescent="0.25">
      <c r="A11" s="107" t="s">
        <v>111</v>
      </c>
      <c r="B11" s="108" t="s">
        <v>112</v>
      </c>
      <c r="C11" s="109"/>
      <c r="D11" s="110"/>
      <c r="E11" s="111"/>
      <c r="F11" s="112" t="s">
        <v>113</v>
      </c>
      <c r="G11" s="113">
        <f>SUM(G12+G20+G32+G89)</f>
        <v>60917533</v>
      </c>
      <c r="H11" s="113">
        <f>SUM(H12+H20+H32+H89)</f>
        <v>15141314</v>
      </c>
      <c r="I11" s="113">
        <f>SUM(I12+I20+I32+I89)</f>
        <v>5193743</v>
      </c>
      <c r="J11" s="113">
        <f>SUM(J12+J20+J32+J89)</f>
        <v>14632711</v>
      </c>
      <c r="K11" s="114">
        <f t="shared" ref="K11:L17" si="0">SUM($J11/G11)*100</f>
        <v>24.02052460003592</v>
      </c>
      <c r="L11" s="114">
        <f t="shared" si="0"/>
        <v>96.640958638068014</v>
      </c>
    </row>
    <row r="12" spans="1:12" ht="18.95" customHeight="1" x14ac:dyDescent="0.25">
      <c r="A12" s="115" t="s">
        <v>111</v>
      </c>
      <c r="B12" s="116"/>
      <c r="C12" s="117" t="s">
        <v>114</v>
      </c>
      <c r="D12" s="117"/>
      <c r="E12" s="118"/>
      <c r="F12" s="119" t="s">
        <v>115</v>
      </c>
      <c r="G12" s="120">
        <f>SUM(G13+G14+G16+G17+G18+G19)</f>
        <v>33743095</v>
      </c>
      <c r="H12" s="120">
        <f>SUM(H13+H14+H16+H17+H18+H19)</f>
        <v>8257274</v>
      </c>
      <c r="I12" s="120">
        <f>SUM(I13+I14+I16+I17+I18+I19)</f>
        <v>2795205</v>
      </c>
      <c r="J12" s="120">
        <f>SUM(J13+J14+J16+J17+J18+J19)</f>
        <v>8345906</v>
      </c>
      <c r="K12" s="121">
        <f t="shared" si="0"/>
        <v>24.733670696182433</v>
      </c>
      <c r="L12" s="121">
        <f t="shared" si="0"/>
        <v>101.07338087606152</v>
      </c>
    </row>
    <row r="13" spans="1:12" ht="18.95" customHeight="1" x14ac:dyDescent="0.25">
      <c r="A13" s="122" t="s">
        <v>111</v>
      </c>
      <c r="B13" s="116"/>
      <c r="C13" s="117"/>
      <c r="D13" s="123" t="s">
        <v>116</v>
      </c>
      <c r="E13" s="124"/>
      <c r="F13" s="125" t="s">
        <v>117</v>
      </c>
      <c r="G13" s="126">
        <v>32629729</v>
      </c>
      <c r="H13" s="126">
        <v>7885128</v>
      </c>
      <c r="I13" s="126">
        <v>2460637</v>
      </c>
      <c r="J13" s="126">
        <v>7388025</v>
      </c>
      <c r="K13" s="127">
        <f t="shared" si="0"/>
        <v>22.642005393302529</v>
      </c>
      <c r="L13" s="127">
        <f t="shared" si="0"/>
        <v>93.695688896870152</v>
      </c>
    </row>
    <row r="14" spans="1:12" ht="18.95" customHeight="1" x14ac:dyDescent="0.25">
      <c r="A14" s="122" t="s">
        <v>111</v>
      </c>
      <c r="B14" s="116"/>
      <c r="C14" s="117"/>
      <c r="D14" s="123" t="s">
        <v>118</v>
      </c>
      <c r="E14" s="124"/>
      <c r="F14" s="125" t="s">
        <v>119</v>
      </c>
      <c r="G14" s="126">
        <f>SUM(G15:G15)</f>
        <v>22911</v>
      </c>
      <c r="H14" s="126">
        <f>SUM(H15:H15)</f>
        <v>9611</v>
      </c>
      <c r="I14" s="126">
        <f>SUM(I15:I15)</f>
        <v>12007</v>
      </c>
      <c r="J14" s="126">
        <f>SUM(J15:J15)</f>
        <v>34877</v>
      </c>
      <c r="K14" s="127">
        <f t="shared" si="0"/>
        <v>152.22818733359523</v>
      </c>
      <c r="L14" s="127">
        <f t="shared" si="0"/>
        <v>362.88627614192069</v>
      </c>
    </row>
    <row r="15" spans="1:12" ht="18.95" customHeight="1" x14ac:dyDescent="0.2">
      <c r="A15" s="128" t="s">
        <v>111</v>
      </c>
      <c r="B15" s="129"/>
      <c r="C15" s="130"/>
      <c r="D15" s="131"/>
      <c r="E15" s="132" t="s">
        <v>120</v>
      </c>
      <c r="F15" s="133" t="s">
        <v>121</v>
      </c>
      <c r="G15" s="134">
        <v>22911</v>
      </c>
      <c r="H15" s="134">
        <v>9611</v>
      </c>
      <c r="I15" s="134">
        <v>12007</v>
      </c>
      <c r="J15" s="134">
        <v>34877</v>
      </c>
      <c r="K15" s="135">
        <f t="shared" si="0"/>
        <v>152.22818733359523</v>
      </c>
      <c r="L15" s="135">
        <f t="shared" si="0"/>
        <v>362.88627614192069</v>
      </c>
    </row>
    <row r="16" spans="1:12" ht="18.95" customHeight="1" x14ac:dyDescent="0.25">
      <c r="A16" s="122" t="s">
        <v>111</v>
      </c>
      <c r="B16" s="116"/>
      <c r="C16" s="117"/>
      <c r="D16" s="123" t="s">
        <v>122</v>
      </c>
      <c r="E16" s="124"/>
      <c r="F16" s="125" t="s">
        <v>123</v>
      </c>
      <c r="G16" s="126">
        <v>191</v>
      </c>
      <c r="H16" s="126">
        <v>71</v>
      </c>
      <c r="I16" s="126">
        <v>1015</v>
      </c>
      <c r="J16" s="126">
        <v>2584</v>
      </c>
      <c r="K16" s="127">
        <f t="shared" si="0"/>
        <v>1352.8795811518326</v>
      </c>
      <c r="L16" s="127">
        <f t="shared" si="0"/>
        <v>3639.4366197183094</v>
      </c>
    </row>
    <row r="17" spans="1:12" ht="18.95" customHeight="1" x14ac:dyDescent="0.25">
      <c r="A17" s="122" t="s">
        <v>111</v>
      </c>
      <c r="B17" s="116"/>
      <c r="C17" s="117"/>
      <c r="D17" s="123" t="s">
        <v>124</v>
      </c>
      <c r="E17" s="124"/>
      <c r="F17" s="125" t="s">
        <v>125</v>
      </c>
      <c r="G17" s="126">
        <v>1090264</v>
      </c>
      <c r="H17" s="126">
        <v>362464</v>
      </c>
      <c r="I17" s="126">
        <v>321546</v>
      </c>
      <c r="J17" s="126">
        <v>920420</v>
      </c>
      <c r="K17" s="127">
        <f t="shared" si="0"/>
        <v>84.421754730964238</v>
      </c>
      <c r="L17" s="127">
        <f t="shared" si="0"/>
        <v>253.93418380859893</v>
      </c>
    </row>
    <row r="18" spans="1:12" ht="18.95" hidden="1" customHeight="1" x14ac:dyDescent="0.25">
      <c r="A18" s="122"/>
      <c r="B18" s="116"/>
      <c r="C18" s="117"/>
      <c r="D18" s="123" t="s">
        <v>126</v>
      </c>
      <c r="E18" s="124"/>
      <c r="F18" s="125" t="s">
        <v>127</v>
      </c>
      <c r="G18" s="126">
        <v>0</v>
      </c>
      <c r="H18" s="126">
        <v>0</v>
      </c>
      <c r="I18" s="126">
        <v>0</v>
      </c>
      <c r="J18" s="126">
        <v>0</v>
      </c>
      <c r="K18" s="127">
        <v>0</v>
      </c>
      <c r="L18" s="127">
        <v>0</v>
      </c>
    </row>
    <row r="19" spans="1:12" ht="18.95" hidden="1" customHeight="1" x14ac:dyDescent="0.25">
      <c r="A19" s="122"/>
      <c r="B19" s="116"/>
      <c r="C19" s="117"/>
      <c r="D19" s="123" t="s">
        <v>128</v>
      </c>
      <c r="E19" s="124"/>
      <c r="F19" s="125" t="s">
        <v>129</v>
      </c>
      <c r="G19" s="126">
        <v>0</v>
      </c>
      <c r="H19" s="126">
        <v>0</v>
      </c>
      <c r="I19" s="126">
        <v>0</v>
      </c>
      <c r="J19" s="126">
        <v>0</v>
      </c>
      <c r="K19" s="127">
        <v>0</v>
      </c>
      <c r="L19" s="127">
        <v>0</v>
      </c>
    </row>
    <row r="20" spans="1:12" ht="18.95" customHeight="1" x14ac:dyDescent="0.25">
      <c r="A20" s="115" t="s">
        <v>111</v>
      </c>
      <c r="B20" s="136"/>
      <c r="C20" s="137" t="s">
        <v>130</v>
      </c>
      <c r="D20" s="137"/>
      <c r="E20" s="138"/>
      <c r="F20" s="139" t="s">
        <v>131</v>
      </c>
      <c r="G20" s="140">
        <v>13114892</v>
      </c>
      <c r="H20" s="141">
        <v>3344391</v>
      </c>
      <c r="I20" s="141">
        <v>1086821</v>
      </c>
      <c r="J20" s="141">
        <v>3210932</v>
      </c>
      <c r="K20" s="121">
        <f t="shared" ref="K20:L66" si="1">SUM($J20/G20)*100</f>
        <v>24.48309906021338</v>
      </c>
      <c r="L20" s="121">
        <f t="shared" si="1"/>
        <v>96.009467792491961</v>
      </c>
    </row>
    <row r="21" spans="1:12" ht="18.95" hidden="1" customHeight="1" x14ac:dyDescent="0.2">
      <c r="A21" s="122" t="s">
        <v>111</v>
      </c>
      <c r="B21" s="129"/>
      <c r="C21" s="130"/>
      <c r="D21" s="142" t="s">
        <v>132</v>
      </c>
      <c r="E21" s="143"/>
      <c r="F21" s="144" t="s">
        <v>133</v>
      </c>
      <c r="G21" s="126"/>
      <c r="H21" s="126"/>
      <c r="I21" s="126"/>
      <c r="J21" s="126"/>
      <c r="K21" s="127" t="e">
        <f t="shared" si="1"/>
        <v>#DIV/0!</v>
      </c>
      <c r="L21" s="127" t="e">
        <f t="shared" si="1"/>
        <v>#DIV/0!</v>
      </c>
    </row>
    <row r="22" spans="1:12" ht="18.95" hidden="1" customHeight="1" x14ac:dyDescent="0.2">
      <c r="A22" s="122" t="s">
        <v>111</v>
      </c>
      <c r="B22" s="129"/>
      <c r="C22" s="130"/>
      <c r="D22" s="142" t="s">
        <v>134</v>
      </c>
      <c r="E22" s="143"/>
      <c r="F22" s="144" t="s">
        <v>135</v>
      </c>
      <c r="G22" s="126"/>
      <c r="H22" s="126"/>
      <c r="I22" s="126"/>
      <c r="J22" s="126"/>
      <c r="K22" s="127" t="e">
        <f t="shared" si="1"/>
        <v>#DIV/0!</v>
      </c>
      <c r="L22" s="127" t="e">
        <f t="shared" si="1"/>
        <v>#DIV/0!</v>
      </c>
    </row>
    <row r="23" spans="1:12" ht="18.95" hidden="1" customHeight="1" x14ac:dyDescent="0.2">
      <c r="A23" s="122" t="s">
        <v>111</v>
      </c>
      <c r="B23" s="129"/>
      <c r="C23" s="130"/>
      <c r="D23" s="142" t="s">
        <v>136</v>
      </c>
      <c r="E23" s="143"/>
      <c r="F23" s="144" t="s">
        <v>137</v>
      </c>
      <c r="G23" s="126"/>
      <c r="H23" s="126"/>
      <c r="I23" s="126">
        <f>SUM(I24:I30)</f>
        <v>0</v>
      </c>
      <c r="J23" s="126">
        <f>SUM(J24:J30)</f>
        <v>0</v>
      </c>
      <c r="K23" s="127" t="e">
        <f t="shared" si="1"/>
        <v>#DIV/0!</v>
      </c>
      <c r="L23" s="127" t="e">
        <f t="shared" si="1"/>
        <v>#DIV/0!</v>
      </c>
    </row>
    <row r="24" spans="1:12" ht="18.95" hidden="1" customHeight="1" x14ac:dyDescent="0.2">
      <c r="A24" s="128" t="s">
        <v>111</v>
      </c>
      <c r="B24" s="129"/>
      <c r="C24" s="130"/>
      <c r="D24" s="131"/>
      <c r="E24" s="132" t="s">
        <v>138</v>
      </c>
      <c r="F24" s="145" t="s">
        <v>139</v>
      </c>
      <c r="G24" s="134"/>
      <c r="H24" s="134"/>
      <c r="I24" s="134"/>
      <c r="J24" s="134"/>
      <c r="K24" s="135" t="e">
        <f t="shared" si="1"/>
        <v>#DIV/0!</v>
      </c>
      <c r="L24" s="135" t="e">
        <f t="shared" si="1"/>
        <v>#DIV/0!</v>
      </c>
    </row>
    <row r="25" spans="1:12" ht="18.95" hidden="1" customHeight="1" x14ac:dyDescent="0.2">
      <c r="A25" s="128" t="s">
        <v>111</v>
      </c>
      <c r="B25" s="129"/>
      <c r="C25" s="130"/>
      <c r="D25" s="131"/>
      <c r="E25" s="132" t="s">
        <v>140</v>
      </c>
      <c r="F25" s="133" t="s">
        <v>141</v>
      </c>
      <c r="G25" s="134"/>
      <c r="H25" s="134"/>
      <c r="I25" s="134"/>
      <c r="J25" s="134"/>
      <c r="K25" s="135" t="e">
        <f t="shared" si="1"/>
        <v>#DIV/0!</v>
      </c>
      <c r="L25" s="135" t="e">
        <f t="shared" si="1"/>
        <v>#DIV/0!</v>
      </c>
    </row>
    <row r="26" spans="1:12" ht="18.95" hidden="1" customHeight="1" x14ac:dyDescent="0.2">
      <c r="A26" s="128" t="s">
        <v>111</v>
      </c>
      <c r="B26" s="129"/>
      <c r="C26" s="130"/>
      <c r="D26" s="131"/>
      <c r="E26" s="132" t="s">
        <v>142</v>
      </c>
      <c r="F26" s="146" t="s">
        <v>143</v>
      </c>
      <c r="G26" s="134"/>
      <c r="H26" s="134"/>
      <c r="I26" s="134"/>
      <c r="J26" s="134"/>
      <c r="K26" s="135" t="e">
        <f t="shared" si="1"/>
        <v>#DIV/0!</v>
      </c>
      <c r="L26" s="135" t="e">
        <f t="shared" si="1"/>
        <v>#DIV/0!</v>
      </c>
    </row>
    <row r="27" spans="1:12" ht="18.95" hidden="1" customHeight="1" x14ac:dyDescent="0.2">
      <c r="A27" s="128" t="s">
        <v>111</v>
      </c>
      <c r="B27" s="129"/>
      <c r="C27" s="130"/>
      <c r="D27" s="131"/>
      <c r="E27" s="132" t="s">
        <v>144</v>
      </c>
      <c r="F27" s="146" t="s">
        <v>145</v>
      </c>
      <c r="G27" s="134"/>
      <c r="H27" s="134"/>
      <c r="I27" s="134"/>
      <c r="J27" s="134"/>
      <c r="K27" s="135" t="e">
        <f t="shared" si="1"/>
        <v>#DIV/0!</v>
      </c>
      <c r="L27" s="135" t="e">
        <f t="shared" si="1"/>
        <v>#DIV/0!</v>
      </c>
    </row>
    <row r="28" spans="1:12" ht="18.95" hidden="1" customHeight="1" x14ac:dyDescent="0.2">
      <c r="A28" s="128" t="s">
        <v>111</v>
      </c>
      <c r="B28" s="129"/>
      <c r="C28" s="130"/>
      <c r="D28" s="131"/>
      <c r="E28" s="132" t="s">
        <v>146</v>
      </c>
      <c r="F28" s="146" t="s">
        <v>147</v>
      </c>
      <c r="G28" s="134"/>
      <c r="H28" s="134"/>
      <c r="I28" s="134"/>
      <c r="J28" s="134"/>
      <c r="K28" s="135" t="e">
        <f t="shared" si="1"/>
        <v>#DIV/0!</v>
      </c>
      <c r="L28" s="135" t="e">
        <f t="shared" si="1"/>
        <v>#DIV/0!</v>
      </c>
    </row>
    <row r="29" spans="1:12" ht="18.95" hidden="1" customHeight="1" x14ac:dyDescent="0.2">
      <c r="A29" s="128" t="s">
        <v>111</v>
      </c>
      <c r="B29" s="129"/>
      <c r="C29" s="130"/>
      <c r="D29" s="131"/>
      <c r="E29" s="132" t="s">
        <v>148</v>
      </c>
      <c r="F29" s="146" t="s">
        <v>149</v>
      </c>
      <c r="G29" s="134"/>
      <c r="H29" s="134"/>
      <c r="I29" s="134"/>
      <c r="J29" s="134"/>
      <c r="K29" s="135" t="e">
        <f t="shared" si="1"/>
        <v>#DIV/0!</v>
      </c>
      <c r="L29" s="135" t="e">
        <f t="shared" si="1"/>
        <v>#DIV/0!</v>
      </c>
    </row>
    <row r="30" spans="1:12" ht="18.95" hidden="1" customHeight="1" x14ac:dyDescent="0.2">
      <c r="A30" s="128" t="s">
        <v>111</v>
      </c>
      <c r="B30" s="129"/>
      <c r="C30" s="130"/>
      <c r="D30" s="131"/>
      <c r="E30" s="132" t="s">
        <v>150</v>
      </c>
      <c r="F30" s="146" t="s">
        <v>151</v>
      </c>
      <c r="G30" s="134"/>
      <c r="H30" s="134"/>
      <c r="I30" s="134"/>
      <c r="J30" s="134"/>
      <c r="K30" s="135" t="e">
        <f t="shared" si="1"/>
        <v>#DIV/0!</v>
      </c>
      <c r="L30" s="135" t="e">
        <f t="shared" si="1"/>
        <v>#DIV/0!</v>
      </c>
    </row>
    <row r="31" spans="1:12" ht="18.95" hidden="1" customHeight="1" x14ac:dyDescent="0.2">
      <c r="A31" s="122" t="s">
        <v>111</v>
      </c>
      <c r="B31" s="129"/>
      <c r="C31" s="130"/>
      <c r="D31" s="142" t="s">
        <v>152</v>
      </c>
      <c r="E31" s="147"/>
      <c r="F31" s="148" t="s">
        <v>153</v>
      </c>
      <c r="G31" s="126"/>
      <c r="H31" s="126"/>
      <c r="I31" s="126"/>
      <c r="J31" s="126"/>
      <c r="K31" s="127" t="e">
        <f t="shared" si="1"/>
        <v>#DIV/0!</v>
      </c>
      <c r="L31" s="127" t="e">
        <f t="shared" si="1"/>
        <v>#DIV/0!</v>
      </c>
    </row>
    <row r="32" spans="1:12" ht="18.95" customHeight="1" x14ac:dyDescent="0.25">
      <c r="A32" s="115" t="s">
        <v>111</v>
      </c>
      <c r="B32" s="136"/>
      <c r="C32" s="149" t="s">
        <v>154</v>
      </c>
      <c r="D32" s="137"/>
      <c r="E32" s="150"/>
      <c r="F32" s="139" t="s">
        <v>155</v>
      </c>
      <c r="G32" s="151">
        <f>SUM(G33+G37+G42+G52+G64+G58+G68)</f>
        <v>13078028</v>
      </c>
      <c r="H32" s="151">
        <f>SUM(H33+H37+H42+H52+H64+H58+H68)</f>
        <v>3251667</v>
      </c>
      <c r="I32" s="151">
        <f>SUM(I33+I37+I42+I52+I64+I58+I68)</f>
        <v>1217497</v>
      </c>
      <c r="J32" s="151">
        <f>SUM(J33+J37+J42+J52+J64+J58+J68)</f>
        <v>2800000</v>
      </c>
      <c r="K32" s="121">
        <f t="shared" si="1"/>
        <v>21.409955690567418</v>
      </c>
      <c r="L32" s="121">
        <f t="shared" si="1"/>
        <v>86.109678512590619</v>
      </c>
    </row>
    <row r="33" spans="1:12" ht="18.95" customHeight="1" x14ac:dyDescent="0.2">
      <c r="A33" s="122" t="s">
        <v>111</v>
      </c>
      <c r="B33" s="152"/>
      <c r="C33" s="153"/>
      <c r="D33" s="123" t="s">
        <v>156</v>
      </c>
      <c r="E33" s="154"/>
      <c r="F33" s="125" t="s">
        <v>157</v>
      </c>
      <c r="G33" s="155">
        <f>SUM(G34:G36)</f>
        <v>117603</v>
      </c>
      <c r="H33" s="155">
        <f>SUM(H34:H36)</f>
        <v>29884</v>
      </c>
      <c r="I33" s="155">
        <f>SUM(I34:I36)</f>
        <v>8807</v>
      </c>
      <c r="J33" s="155">
        <f>SUM(J34:J36)</f>
        <v>25986</v>
      </c>
      <c r="K33" s="127">
        <f t="shared" si="1"/>
        <v>22.09637509247213</v>
      </c>
      <c r="L33" s="127">
        <f t="shared" si="1"/>
        <v>86.956230758934552</v>
      </c>
    </row>
    <row r="34" spans="1:12" ht="18.95" customHeight="1" x14ac:dyDescent="0.2">
      <c r="A34" s="128" t="s">
        <v>111</v>
      </c>
      <c r="B34" s="152"/>
      <c r="C34" s="156"/>
      <c r="D34" s="157"/>
      <c r="E34" s="158">
        <v>631001</v>
      </c>
      <c r="F34" s="159" t="s">
        <v>158</v>
      </c>
      <c r="G34" s="160">
        <v>115310</v>
      </c>
      <c r="H34" s="160">
        <v>29322</v>
      </c>
      <c r="I34" s="160">
        <v>8640</v>
      </c>
      <c r="J34" s="160">
        <v>25382</v>
      </c>
      <c r="K34" s="135">
        <f t="shared" si="1"/>
        <v>22.011967739137976</v>
      </c>
      <c r="L34" s="135">
        <f t="shared" si="1"/>
        <v>86.562990246231493</v>
      </c>
    </row>
    <row r="35" spans="1:12" ht="18.95" hidden="1" customHeight="1" x14ac:dyDescent="0.2">
      <c r="A35" s="128" t="s">
        <v>111</v>
      </c>
      <c r="B35" s="152"/>
      <c r="C35" s="156"/>
      <c r="D35" s="157"/>
      <c r="E35" s="158">
        <v>631002</v>
      </c>
      <c r="F35" s="159" t="s">
        <v>159</v>
      </c>
      <c r="G35" s="160">
        <v>0</v>
      </c>
      <c r="H35" s="160">
        <v>0</v>
      </c>
      <c r="I35" s="160">
        <v>0</v>
      </c>
      <c r="J35" s="160">
        <v>0</v>
      </c>
      <c r="K35" s="135">
        <v>0</v>
      </c>
      <c r="L35" s="135">
        <v>0</v>
      </c>
    </row>
    <row r="36" spans="1:12" ht="18.95" customHeight="1" x14ac:dyDescent="0.2">
      <c r="A36" s="128" t="s">
        <v>111</v>
      </c>
      <c r="B36" s="152"/>
      <c r="C36" s="156"/>
      <c r="D36" s="157"/>
      <c r="E36" s="158">
        <v>631004</v>
      </c>
      <c r="F36" s="159" t="s">
        <v>160</v>
      </c>
      <c r="G36" s="160">
        <v>2293</v>
      </c>
      <c r="H36" s="160">
        <v>562</v>
      </c>
      <c r="I36" s="160">
        <v>167</v>
      </c>
      <c r="J36" s="160">
        <v>604</v>
      </c>
      <c r="K36" s="135">
        <f t="shared" si="1"/>
        <v>26.341037941561275</v>
      </c>
      <c r="L36" s="135">
        <f t="shared" si="1"/>
        <v>107.47330960854093</v>
      </c>
    </row>
    <row r="37" spans="1:12" ht="18.95" customHeight="1" x14ac:dyDescent="0.2">
      <c r="A37" s="122" t="s">
        <v>111</v>
      </c>
      <c r="B37" s="152"/>
      <c r="C37" s="153"/>
      <c r="D37" s="123" t="s">
        <v>161</v>
      </c>
      <c r="E37" s="154"/>
      <c r="F37" s="125" t="s">
        <v>162</v>
      </c>
      <c r="G37" s="155">
        <f>SUM(G38:G41)</f>
        <v>4068701</v>
      </c>
      <c r="H37" s="155">
        <f>SUM(H38:H41)</f>
        <v>1122266</v>
      </c>
      <c r="I37" s="155">
        <f>SUM(I38:I41)</f>
        <v>495734</v>
      </c>
      <c r="J37" s="155">
        <f>SUM(J38:J41)</f>
        <v>1088909</v>
      </c>
      <c r="K37" s="127">
        <f t="shared" si="1"/>
        <v>26.763062707237516</v>
      </c>
      <c r="L37" s="127">
        <f t="shared" si="1"/>
        <v>97.02771000814424</v>
      </c>
    </row>
    <row r="38" spans="1:12" ht="18.95" customHeight="1" x14ac:dyDescent="0.2">
      <c r="A38" s="128" t="s">
        <v>111</v>
      </c>
      <c r="B38" s="152"/>
      <c r="C38" s="153"/>
      <c r="D38" s="161"/>
      <c r="E38" s="162">
        <v>632001</v>
      </c>
      <c r="F38" s="163" t="s">
        <v>163</v>
      </c>
      <c r="G38" s="160">
        <v>1148447</v>
      </c>
      <c r="H38" s="160">
        <v>361676</v>
      </c>
      <c r="I38" s="160">
        <v>151683</v>
      </c>
      <c r="J38" s="160">
        <v>358186</v>
      </c>
      <c r="K38" s="135">
        <f t="shared" si="1"/>
        <v>31.188727037468862</v>
      </c>
      <c r="L38" s="135">
        <f t="shared" si="1"/>
        <v>99.035047943463212</v>
      </c>
    </row>
    <row r="39" spans="1:12" ht="18.95" customHeight="1" x14ac:dyDescent="0.2">
      <c r="A39" s="128" t="s">
        <v>111</v>
      </c>
      <c r="B39" s="152"/>
      <c r="C39" s="153"/>
      <c r="D39" s="161"/>
      <c r="E39" s="162">
        <v>632002</v>
      </c>
      <c r="F39" s="163" t="s">
        <v>164</v>
      </c>
      <c r="G39" s="160">
        <v>102338</v>
      </c>
      <c r="H39" s="160">
        <v>21132</v>
      </c>
      <c r="I39" s="160">
        <v>9484</v>
      </c>
      <c r="J39" s="160">
        <v>13668</v>
      </c>
      <c r="K39" s="135">
        <f t="shared" si="1"/>
        <v>13.355742734858996</v>
      </c>
      <c r="L39" s="135">
        <f t="shared" si="1"/>
        <v>64.679159568427025</v>
      </c>
    </row>
    <row r="40" spans="1:12" ht="18.95" customHeight="1" x14ac:dyDescent="0.2">
      <c r="A40" s="128" t="s">
        <v>111</v>
      </c>
      <c r="B40" s="152"/>
      <c r="C40" s="153"/>
      <c r="D40" s="161"/>
      <c r="E40" s="162">
        <v>632003</v>
      </c>
      <c r="F40" s="164" t="s">
        <v>165</v>
      </c>
      <c r="G40" s="160">
        <v>2817916</v>
      </c>
      <c r="H40" s="160">
        <v>739458</v>
      </c>
      <c r="I40" s="160">
        <v>334567</v>
      </c>
      <c r="J40" s="160">
        <v>717055</v>
      </c>
      <c r="K40" s="135">
        <f t="shared" si="1"/>
        <v>25.446287256256038</v>
      </c>
      <c r="L40" s="135">
        <f t="shared" si="1"/>
        <v>96.970348552588518</v>
      </c>
    </row>
    <row r="41" spans="1:12" ht="18.95" hidden="1" customHeight="1" x14ac:dyDescent="0.2">
      <c r="A41" s="128" t="s">
        <v>111</v>
      </c>
      <c r="B41" s="152"/>
      <c r="C41" s="153"/>
      <c r="D41" s="161"/>
      <c r="E41" s="162">
        <v>632004</v>
      </c>
      <c r="F41" s="164" t="s">
        <v>166</v>
      </c>
      <c r="G41" s="160">
        <v>0</v>
      </c>
      <c r="H41" s="160">
        <v>0</v>
      </c>
      <c r="I41" s="160">
        <v>0</v>
      </c>
      <c r="J41" s="160">
        <v>0</v>
      </c>
      <c r="K41" s="135">
        <v>0</v>
      </c>
      <c r="L41" s="135">
        <v>0</v>
      </c>
    </row>
    <row r="42" spans="1:12" ht="18.95" customHeight="1" x14ac:dyDescent="0.2">
      <c r="A42" s="122" t="s">
        <v>111</v>
      </c>
      <c r="B42" s="152"/>
      <c r="C42" s="153"/>
      <c r="D42" s="123" t="s">
        <v>167</v>
      </c>
      <c r="E42" s="154"/>
      <c r="F42" s="125" t="s">
        <v>168</v>
      </c>
      <c r="G42" s="155">
        <f>SUM(G43:G51)</f>
        <v>941344</v>
      </c>
      <c r="H42" s="155">
        <f>SUM(H43:H51)</f>
        <v>222100</v>
      </c>
      <c r="I42" s="155">
        <f>SUM(I43:I51)</f>
        <v>51172</v>
      </c>
      <c r="J42" s="155">
        <f>SUM(J43:J51)</f>
        <v>86059</v>
      </c>
      <c r="K42" s="127">
        <f t="shared" si="1"/>
        <v>9.1421414488221089</v>
      </c>
      <c r="L42" s="127">
        <f t="shared" si="1"/>
        <v>38.747861323728053</v>
      </c>
    </row>
    <row r="43" spans="1:12" ht="18.95" customHeight="1" x14ac:dyDescent="0.2">
      <c r="A43" s="128" t="s">
        <v>111</v>
      </c>
      <c r="B43" s="152"/>
      <c r="C43" s="153"/>
      <c r="D43" s="165"/>
      <c r="E43" s="166" t="s">
        <v>169</v>
      </c>
      <c r="F43" s="167" t="s">
        <v>170</v>
      </c>
      <c r="G43" s="168">
        <v>11166</v>
      </c>
      <c r="H43" s="168">
        <v>3804</v>
      </c>
      <c r="I43" s="168">
        <v>260</v>
      </c>
      <c r="J43" s="168">
        <v>3213</v>
      </c>
      <c r="K43" s="135">
        <f t="shared" si="1"/>
        <v>28.774852229983878</v>
      </c>
      <c r="L43" s="135">
        <f t="shared" si="1"/>
        <v>84.463722397476332</v>
      </c>
    </row>
    <row r="44" spans="1:12" ht="18.95" customHeight="1" x14ac:dyDescent="0.2">
      <c r="A44" s="128" t="s">
        <v>111</v>
      </c>
      <c r="B44" s="152"/>
      <c r="C44" s="153"/>
      <c r="D44" s="165"/>
      <c r="E44" s="166" t="s">
        <v>171</v>
      </c>
      <c r="F44" s="167" t="s">
        <v>172</v>
      </c>
      <c r="G44" s="168">
        <v>0</v>
      </c>
      <c r="H44" s="168">
        <v>0</v>
      </c>
      <c r="I44" s="168">
        <v>28</v>
      </c>
      <c r="J44" s="168">
        <v>32</v>
      </c>
      <c r="K44" s="135">
        <v>0</v>
      </c>
      <c r="L44" s="135">
        <v>0</v>
      </c>
    </row>
    <row r="45" spans="1:12" ht="18.95" customHeight="1" x14ac:dyDescent="0.2">
      <c r="A45" s="128" t="s">
        <v>111</v>
      </c>
      <c r="B45" s="152"/>
      <c r="C45" s="153"/>
      <c r="D45" s="165"/>
      <c r="E45" s="166" t="s">
        <v>173</v>
      </c>
      <c r="F45" s="167" t="s">
        <v>174</v>
      </c>
      <c r="G45" s="168">
        <v>0</v>
      </c>
      <c r="H45" s="168">
        <v>0</v>
      </c>
      <c r="I45" s="168">
        <v>8</v>
      </c>
      <c r="J45" s="168">
        <v>8</v>
      </c>
      <c r="K45" s="135">
        <v>0</v>
      </c>
      <c r="L45" s="135">
        <v>0</v>
      </c>
    </row>
    <row r="46" spans="1:12" ht="18.95" customHeight="1" x14ac:dyDescent="0.2">
      <c r="A46" s="128" t="s">
        <v>111</v>
      </c>
      <c r="B46" s="152"/>
      <c r="C46" s="153"/>
      <c r="D46" s="165"/>
      <c r="E46" s="166" t="s">
        <v>175</v>
      </c>
      <c r="F46" s="167" t="s">
        <v>176</v>
      </c>
      <c r="G46" s="168">
        <v>1076</v>
      </c>
      <c r="H46" s="168">
        <v>411</v>
      </c>
      <c r="I46" s="168">
        <v>21</v>
      </c>
      <c r="J46" s="168">
        <v>175</v>
      </c>
      <c r="K46" s="135">
        <f t="shared" si="1"/>
        <v>16.263940520446095</v>
      </c>
      <c r="L46" s="135">
        <f t="shared" si="1"/>
        <v>42.579075425790755</v>
      </c>
    </row>
    <row r="47" spans="1:12" ht="18.95" customHeight="1" x14ac:dyDescent="0.2">
      <c r="A47" s="128" t="s">
        <v>111</v>
      </c>
      <c r="B47" s="152"/>
      <c r="C47" s="153"/>
      <c r="D47" s="165"/>
      <c r="E47" s="166" t="s">
        <v>177</v>
      </c>
      <c r="F47" s="167" t="s">
        <v>178</v>
      </c>
      <c r="G47" s="168">
        <v>905988</v>
      </c>
      <c r="H47" s="168">
        <v>211356</v>
      </c>
      <c r="I47" s="168">
        <v>49439</v>
      </c>
      <c r="J47" s="168">
        <v>76693</v>
      </c>
      <c r="K47" s="135">
        <f t="shared" si="1"/>
        <v>8.4651231583641273</v>
      </c>
      <c r="L47" s="135">
        <f t="shared" si="1"/>
        <v>36.286171199303546</v>
      </c>
    </row>
    <row r="48" spans="1:12" ht="18.95" customHeight="1" x14ac:dyDescent="0.2">
      <c r="A48" s="128" t="s">
        <v>111</v>
      </c>
      <c r="B48" s="152"/>
      <c r="C48" s="153"/>
      <c r="D48" s="165"/>
      <c r="E48" s="166" t="s">
        <v>179</v>
      </c>
      <c r="F48" s="167" t="s">
        <v>180</v>
      </c>
      <c r="G48" s="168">
        <v>3820</v>
      </c>
      <c r="H48" s="168">
        <v>2355</v>
      </c>
      <c r="I48" s="168">
        <v>431</v>
      </c>
      <c r="J48" s="168">
        <v>3761</v>
      </c>
      <c r="K48" s="135">
        <f t="shared" si="1"/>
        <v>98.455497382198956</v>
      </c>
      <c r="L48" s="135">
        <f t="shared" si="1"/>
        <v>159.7027600849257</v>
      </c>
    </row>
    <row r="49" spans="1:12" ht="18.95" customHeight="1" x14ac:dyDescent="0.2">
      <c r="A49" s="128" t="s">
        <v>111</v>
      </c>
      <c r="B49" s="152"/>
      <c r="C49" s="153"/>
      <c r="D49" s="165"/>
      <c r="E49" s="166" t="s">
        <v>181</v>
      </c>
      <c r="F49" s="167" t="s">
        <v>182</v>
      </c>
      <c r="G49" s="168">
        <v>8047</v>
      </c>
      <c r="H49" s="168">
        <v>1452</v>
      </c>
      <c r="I49" s="168">
        <v>77</v>
      </c>
      <c r="J49" s="168">
        <v>84</v>
      </c>
      <c r="K49" s="135">
        <f t="shared" si="1"/>
        <v>1.0438672797315771</v>
      </c>
      <c r="L49" s="135">
        <f t="shared" si="1"/>
        <v>5.785123966942149</v>
      </c>
    </row>
    <row r="50" spans="1:12" ht="18.95" hidden="1" customHeight="1" x14ac:dyDescent="0.2">
      <c r="A50" s="128" t="s">
        <v>111</v>
      </c>
      <c r="B50" s="152"/>
      <c r="C50" s="153"/>
      <c r="D50" s="165"/>
      <c r="E50" s="166" t="s">
        <v>183</v>
      </c>
      <c r="F50" s="167" t="s">
        <v>184</v>
      </c>
      <c r="G50" s="168">
        <v>0</v>
      </c>
      <c r="H50" s="168">
        <v>0</v>
      </c>
      <c r="I50" s="168">
        <v>0</v>
      </c>
      <c r="J50" s="168">
        <v>0</v>
      </c>
      <c r="K50" s="135">
        <v>0</v>
      </c>
      <c r="L50" s="135">
        <v>0</v>
      </c>
    </row>
    <row r="51" spans="1:12" ht="18.95" customHeight="1" x14ac:dyDescent="0.2">
      <c r="A51" s="128" t="s">
        <v>111</v>
      </c>
      <c r="B51" s="152"/>
      <c r="C51" s="153"/>
      <c r="D51" s="165"/>
      <c r="E51" s="166" t="s">
        <v>185</v>
      </c>
      <c r="F51" s="167" t="s">
        <v>186</v>
      </c>
      <c r="G51" s="168">
        <v>11247</v>
      </c>
      <c r="H51" s="168">
        <v>2722</v>
      </c>
      <c r="I51" s="168">
        <v>908</v>
      </c>
      <c r="J51" s="168">
        <v>2093</v>
      </c>
      <c r="K51" s="135">
        <f t="shared" si="1"/>
        <v>18.609406952965234</v>
      </c>
      <c r="L51" s="135">
        <f t="shared" si="1"/>
        <v>76.891991182953717</v>
      </c>
    </row>
    <row r="52" spans="1:12" ht="18.95" customHeight="1" x14ac:dyDescent="0.2">
      <c r="A52" s="122" t="s">
        <v>111</v>
      </c>
      <c r="B52" s="152"/>
      <c r="C52" s="153"/>
      <c r="D52" s="123" t="s">
        <v>187</v>
      </c>
      <c r="E52" s="154"/>
      <c r="F52" s="125" t="s">
        <v>188</v>
      </c>
      <c r="G52" s="155">
        <f>SUM(G53:G57)</f>
        <v>195810</v>
      </c>
      <c r="H52" s="155">
        <f>SUM(H53:H57)</f>
        <v>61664</v>
      </c>
      <c r="I52" s="155">
        <f>SUM(I53:I57)</f>
        <v>17644</v>
      </c>
      <c r="J52" s="155">
        <f>SUM(J53:J57)</f>
        <v>59310</v>
      </c>
      <c r="K52" s="127">
        <f t="shared" si="1"/>
        <v>30.289566416424087</v>
      </c>
      <c r="L52" s="127">
        <f t="shared" si="1"/>
        <v>96.182537623248578</v>
      </c>
    </row>
    <row r="53" spans="1:12" ht="18.95" customHeight="1" x14ac:dyDescent="0.2">
      <c r="A53" s="128" t="s">
        <v>111</v>
      </c>
      <c r="B53" s="152"/>
      <c r="C53" s="153"/>
      <c r="D53" s="161"/>
      <c r="E53" s="162">
        <v>634001</v>
      </c>
      <c r="F53" s="169" t="s">
        <v>189</v>
      </c>
      <c r="G53" s="160">
        <v>153674</v>
      </c>
      <c r="H53" s="160">
        <v>35463</v>
      </c>
      <c r="I53" s="160">
        <v>14577</v>
      </c>
      <c r="J53" s="160">
        <v>33108</v>
      </c>
      <c r="K53" s="135">
        <f t="shared" si="1"/>
        <v>21.544308080742351</v>
      </c>
      <c r="L53" s="135">
        <f t="shared" si="1"/>
        <v>93.359275864986046</v>
      </c>
    </row>
    <row r="54" spans="1:12" ht="18.95" customHeight="1" x14ac:dyDescent="0.2">
      <c r="A54" s="128" t="s">
        <v>111</v>
      </c>
      <c r="B54" s="152"/>
      <c r="C54" s="153"/>
      <c r="D54" s="161"/>
      <c r="E54" s="162">
        <v>634002</v>
      </c>
      <c r="F54" s="169" t="s">
        <v>190</v>
      </c>
      <c r="G54" s="160">
        <v>23237</v>
      </c>
      <c r="H54" s="160">
        <v>8148</v>
      </c>
      <c r="I54" s="160">
        <v>3088</v>
      </c>
      <c r="J54" s="160">
        <v>7157</v>
      </c>
      <c r="K54" s="135">
        <f t="shared" si="1"/>
        <v>30.800017213926068</v>
      </c>
      <c r="L54" s="135">
        <f t="shared" si="1"/>
        <v>87.837506136475213</v>
      </c>
    </row>
    <row r="55" spans="1:12" ht="18.95" customHeight="1" x14ac:dyDescent="0.2">
      <c r="A55" s="128" t="s">
        <v>111</v>
      </c>
      <c r="B55" s="152"/>
      <c r="C55" s="153"/>
      <c r="D55" s="170"/>
      <c r="E55" s="171" t="s">
        <v>191</v>
      </c>
      <c r="F55" s="167" t="s">
        <v>192</v>
      </c>
      <c r="G55" s="160">
        <v>13057</v>
      </c>
      <c r="H55" s="160">
        <v>13057</v>
      </c>
      <c r="I55" s="160">
        <v>-148</v>
      </c>
      <c r="J55" s="160">
        <v>14825</v>
      </c>
      <c r="K55" s="135">
        <f t="shared" si="1"/>
        <v>113.54062954736924</v>
      </c>
      <c r="L55" s="135">
        <f t="shared" si="1"/>
        <v>113.54062954736924</v>
      </c>
    </row>
    <row r="56" spans="1:12" ht="18.95" customHeight="1" x14ac:dyDescent="0.2">
      <c r="A56" s="128" t="s">
        <v>111</v>
      </c>
      <c r="B56" s="152"/>
      <c r="C56" s="153"/>
      <c r="D56" s="170"/>
      <c r="E56" s="162">
        <v>634004</v>
      </c>
      <c r="F56" s="172" t="s">
        <v>193</v>
      </c>
      <c r="G56" s="160">
        <v>580</v>
      </c>
      <c r="H56" s="160">
        <v>174</v>
      </c>
      <c r="I56" s="160">
        <v>65</v>
      </c>
      <c r="J56" s="160">
        <v>166</v>
      </c>
      <c r="K56" s="135">
        <f t="shared" si="1"/>
        <v>28.620689655172416</v>
      </c>
      <c r="L56" s="135">
        <f t="shared" si="1"/>
        <v>95.402298850574709</v>
      </c>
    </row>
    <row r="57" spans="1:12" ht="18.95" customHeight="1" x14ac:dyDescent="0.2">
      <c r="A57" s="128" t="s">
        <v>111</v>
      </c>
      <c r="B57" s="152"/>
      <c r="C57" s="153"/>
      <c r="D57" s="170"/>
      <c r="E57" s="162">
        <v>634005</v>
      </c>
      <c r="F57" s="172" t="s">
        <v>194</v>
      </c>
      <c r="G57" s="160">
        <v>5262</v>
      </c>
      <c r="H57" s="160">
        <v>4822</v>
      </c>
      <c r="I57" s="160">
        <v>62</v>
      </c>
      <c r="J57" s="160">
        <v>4054</v>
      </c>
      <c r="K57" s="135">
        <f t="shared" si="1"/>
        <v>77.042949448878744</v>
      </c>
      <c r="L57" s="135">
        <f t="shared" si="1"/>
        <v>84.072998755703026</v>
      </c>
    </row>
    <row r="58" spans="1:12" ht="18.95" customHeight="1" x14ac:dyDescent="0.2">
      <c r="A58" s="122" t="s">
        <v>111</v>
      </c>
      <c r="B58" s="152"/>
      <c r="C58" s="153"/>
      <c r="D58" s="123" t="s">
        <v>195</v>
      </c>
      <c r="E58" s="173"/>
      <c r="F58" s="125" t="s">
        <v>196</v>
      </c>
      <c r="G58" s="155">
        <f>SUM(G59:G63)</f>
        <v>263196</v>
      </c>
      <c r="H58" s="155">
        <f>SUM(H59:H63)</f>
        <v>42317</v>
      </c>
      <c r="I58" s="155">
        <f>SUM(I59:I63)</f>
        <v>3711</v>
      </c>
      <c r="J58" s="155">
        <f>SUM(J59:J63)</f>
        <v>9956</v>
      </c>
      <c r="K58" s="127">
        <f t="shared" si="1"/>
        <v>3.7827322603686984</v>
      </c>
      <c r="L58" s="127">
        <f t="shared" si="1"/>
        <v>23.527187655079519</v>
      </c>
    </row>
    <row r="59" spans="1:12" ht="18.95" customHeight="1" x14ac:dyDescent="0.2">
      <c r="A59" s="128" t="s">
        <v>111</v>
      </c>
      <c r="B59" s="152"/>
      <c r="C59" s="153"/>
      <c r="D59" s="161"/>
      <c r="E59" s="162">
        <v>635001</v>
      </c>
      <c r="F59" s="172" t="s">
        <v>197</v>
      </c>
      <c r="G59" s="160">
        <v>805</v>
      </c>
      <c r="H59" s="160">
        <v>46</v>
      </c>
      <c r="I59" s="160">
        <v>0</v>
      </c>
      <c r="J59" s="160">
        <v>35</v>
      </c>
      <c r="K59" s="174">
        <f t="shared" si="1"/>
        <v>4.3478260869565215</v>
      </c>
      <c r="L59" s="174">
        <f t="shared" si="1"/>
        <v>76.08695652173914</v>
      </c>
    </row>
    <row r="60" spans="1:12" ht="18.95" customHeight="1" x14ac:dyDescent="0.2">
      <c r="A60" s="128" t="s">
        <v>111</v>
      </c>
      <c r="B60" s="152"/>
      <c r="C60" s="153"/>
      <c r="D60" s="161"/>
      <c r="E60" s="162">
        <v>635002</v>
      </c>
      <c r="F60" s="172" t="s">
        <v>198</v>
      </c>
      <c r="G60" s="160">
        <v>134474</v>
      </c>
      <c r="H60" s="160">
        <v>17709</v>
      </c>
      <c r="I60" s="160">
        <v>0</v>
      </c>
      <c r="J60" s="160">
        <v>0</v>
      </c>
      <c r="K60" s="174">
        <f t="shared" si="1"/>
        <v>0</v>
      </c>
      <c r="L60" s="174">
        <f t="shared" si="1"/>
        <v>0</v>
      </c>
    </row>
    <row r="61" spans="1:12" ht="18.95" customHeight="1" x14ac:dyDescent="0.2">
      <c r="A61" s="128" t="s">
        <v>111</v>
      </c>
      <c r="B61" s="152"/>
      <c r="C61" s="153"/>
      <c r="D61" s="161"/>
      <c r="E61" s="162">
        <v>635003</v>
      </c>
      <c r="F61" s="172" t="s">
        <v>199</v>
      </c>
      <c r="G61" s="160">
        <v>0</v>
      </c>
      <c r="H61" s="160">
        <v>0</v>
      </c>
      <c r="I61" s="160">
        <v>0</v>
      </c>
      <c r="J61" s="160">
        <v>0</v>
      </c>
      <c r="K61" s="174">
        <v>0</v>
      </c>
      <c r="L61" s="174">
        <v>0</v>
      </c>
    </row>
    <row r="62" spans="1:12" ht="18.95" customHeight="1" x14ac:dyDescent="0.2">
      <c r="A62" s="128" t="s">
        <v>111</v>
      </c>
      <c r="B62" s="152"/>
      <c r="C62" s="153"/>
      <c r="D62" s="161"/>
      <c r="E62" s="162">
        <v>635004</v>
      </c>
      <c r="F62" s="172" t="s">
        <v>200</v>
      </c>
      <c r="G62" s="160">
        <v>82722</v>
      </c>
      <c r="H62" s="160">
        <v>14997</v>
      </c>
      <c r="I62" s="160">
        <v>3198</v>
      </c>
      <c r="J62" s="160">
        <v>4916</v>
      </c>
      <c r="K62" s="174">
        <f t="shared" si="1"/>
        <v>5.9427963540533355</v>
      </c>
      <c r="L62" s="174">
        <f t="shared" si="1"/>
        <v>32.779889311195568</v>
      </c>
    </row>
    <row r="63" spans="1:12" ht="18.95" customHeight="1" x14ac:dyDescent="0.2">
      <c r="A63" s="128" t="s">
        <v>111</v>
      </c>
      <c r="B63" s="152"/>
      <c r="C63" s="153"/>
      <c r="D63" s="161"/>
      <c r="E63" s="162">
        <v>635006</v>
      </c>
      <c r="F63" s="169" t="s">
        <v>201</v>
      </c>
      <c r="G63" s="160">
        <v>45195</v>
      </c>
      <c r="H63" s="160">
        <v>9565</v>
      </c>
      <c r="I63" s="160">
        <v>513</v>
      </c>
      <c r="J63" s="160">
        <v>5005</v>
      </c>
      <c r="K63" s="174">
        <f t="shared" si="1"/>
        <v>11.074233875428698</v>
      </c>
      <c r="L63" s="174">
        <f t="shared" si="1"/>
        <v>52.326189231573451</v>
      </c>
    </row>
    <row r="64" spans="1:12" ht="18.95" customHeight="1" x14ac:dyDescent="0.2">
      <c r="A64" s="122" t="s">
        <v>111</v>
      </c>
      <c r="B64" s="152"/>
      <c r="C64" s="153"/>
      <c r="D64" s="123" t="s">
        <v>202</v>
      </c>
      <c r="E64" s="154"/>
      <c r="F64" s="125" t="s">
        <v>203</v>
      </c>
      <c r="G64" s="155">
        <f>SUM(G65:G67)</f>
        <v>1780954</v>
      </c>
      <c r="H64" s="155">
        <f>SUM(H65:H67)</f>
        <v>445221</v>
      </c>
      <c r="I64" s="155">
        <f>SUM(I65:I67)</f>
        <v>113794</v>
      </c>
      <c r="J64" s="155">
        <f>SUM(J65:J67)</f>
        <v>458817</v>
      </c>
      <c r="K64" s="127">
        <f t="shared" si="1"/>
        <v>25.762428451268253</v>
      </c>
      <c r="L64" s="127">
        <f t="shared" si="1"/>
        <v>103.05376431030882</v>
      </c>
    </row>
    <row r="65" spans="1:12" ht="18.95" customHeight="1" x14ac:dyDescent="0.2">
      <c r="A65" s="128" t="s">
        <v>111</v>
      </c>
      <c r="B65" s="152"/>
      <c r="C65" s="153"/>
      <c r="D65" s="175"/>
      <c r="E65" s="162">
        <v>636001</v>
      </c>
      <c r="F65" s="176" t="s">
        <v>204</v>
      </c>
      <c r="G65" s="160">
        <v>1772397</v>
      </c>
      <c r="H65" s="160">
        <v>442668</v>
      </c>
      <c r="I65" s="160">
        <v>113024</v>
      </c>
      <c r="J65" s="160">
        <v>456703</v>
      </c>
      <c r="K65" s="135">
        <f t="shared" si="1"/>
        <v>25.767534023133642</v>
      </c>
      <c r="L65" s="135">
        <f t="shared" si="1"/>
        <v>103.17054767907325</v>
      </c>
    </row>
    <row r="66" spans="1:12" ht="18" customHeight="1" x14ac:dyDescent="0.2">
      <c r="A66" s="128" t="s">
        <v>111</v>
      </c>
      <c r="B66" s="152"/>
      <c r="C66" s="153"/>
      <c r="D66" s="175"/>
      <c r="E66" s="162">
        <v>636002</v>
      </c>
      <c r="F66" s="176" t="s">
        <v>205</v>
      </c>
      <c r="G66" s="160">
        <v>8557</v>
      </c>
      <c r="H66" s="160">
        <v>2553</v>
      </c>
      <c r="I66" s="160">
        <v>770</v>
      </c>
      <c r="J66" s="160">
        <v>2114</v>
      </c>
      <c r="K66" s="135">
        <f t="shared" si="1"/>
        <v>24.704919948580109</v>
      </c>
      <c r="L66" s="135">
        <f t="shared" si="1"/>
        <v>82.804543674108885</v>
      </c>
    </row>
    <row r="67" spans="1:12" s="185" customFormat="1" ht="21" hidden="1" customHeight="1" x14ac:dyDescent="0.2">
      <c r="A67" s="177" t="s">
        <v>111</v>
      </c>
      <c r="B67" s="178"/>
      <c r="C67" s="179"/>
      <c r="D67" s="180"/>
      <c r="E67" s="181">
        <v>636005</v>
      </c>
      <c r="F67" s="182" t="s">
        <v>206</v>
      </c>
      <c r="G67" s="183">
        <v>0</v>
      </c>
      <c r="H67" s="160">
        <v>0</v>
      </c>
      <c r="I67" s="160">
        <v>0</v>
      </c>
      <c r="J67" s="160">
        <v>0</v>
      </c>
      <c r="K67" s="184">
        <v>0</v>
      </c>
      <c r="L67" s="184">
        <v>0</v>
      </c>
    </row>
    <row r="68" spans="1:12" ht="18.95" customHeight="1" x14ac:dyDescent="0.2">
      <c r="A68" s="122" t="s">
        <v>111</v>
      </c>
      <c r="B68" s="152"/>
      <c r="C68" s="153"/>
      <c r="D68" s="123" t="s">
        <v>207</v>
      </c>
      <c r="E68" s="154"/>
      <c r="F68" s="125" t="s">
        <v>208</v>
      </c>
      <c r="G68" s="155">
        <f>SUM(G69:G88)</f>
        <v>5710420</v>
      </c>
      <c r="H68" s="155">
        <f>SUM(H69:H88)</f>
        <v>1328215</v>
      </c>
      <c r="I68" s="155">
        <f>SUM(I69:I88)</f>
        <v>526635</v>
      </c>
      <c r="J68" s="155">
        <f>SUM(J69:J88)</f>
        <v>1070963</v>
      </c>
      <c r="K68" s="127">
        <f t="shared" ref="K68:L83" si="2">SUM($J68/G68)*100</f>
        <v>18.754539946273656</v>
      </c>
      <c r="L68" s="127">
        <f t="shared" si="2"/>
        <v>80.631750130814666</v>
      </c>
    </row>
    <row r="69" spans="1:12" ht="18.95" customHeight="1" x14ac:dyDescent="0.2">
      <c r="A69" s="128" t="s">
        <v>111</v>
      </c>
      <c r="B69" s="152"/>
      <c r="C69" s="153"/>
      <c r="D69" s="165"/>
      <c r="E69" s="166" t="s">
        <v>209</v>
      </c>
      <c r="F69" s="167" t="s">
        <v>210</v>
      </c>
      <c r="G69" s="160">
        <v>14207</v>
      </c>
      <c r="H69" s="160">
        <v>3118</v>
      </c>
      <c r="I69" s="160">
        <v>40</v>
      </c>
      <c r="J69" s="160">
        <v>200</v>
      </c>
      <c r="K69" s="174">
        <f t="shared" si="2"/>
        <v>1.4077567396353912</v>
      </c>
      <c r="L69" s="174">
        <f t="shared" si="2"/>
        <v>6.4143681847338039</v>
      </c>
    </row>
    <row r="70" spans="1:12" ht="18.95" customHeight="1" x14ac:dyDescent="0.2">
      <c r="A70" s="128" t="s">
        <v>111</v>
      </c>
      <c r="B70" s="152"/>
      <c r="C70" s="153"/>
      <c r="D70" s="165"/>
      <c r="E70" s="166" t="s">
        <v>211</v>
      </c>
      <c r="F70" s="167" t="s">
        <v>212</v>
      </c>
      <c r="G70" s="160">
        <v>1240</v>
      </c>
      <c r="H70" s="160">
        <v>443</v>
      </c>
      <c r="I70" s="160">
        <v>13</v>
      </c>
      <c r="J70" s="160">
        <v>40</v>
      </c>
      <c r="K70" s="174">
        <f t="shared" si="2"/>
        <v>3.225806451612903</v>
      </c>
      <c r="L70" s="174">
        <f t="shared" si="2"/>
        <v>9.0293453724604973</v>
      </c>
    </row>
    <row r="71" spans="1:12" ht="18.95" customHeight="1" x14ac:dyDescent="0.2">
      <c r="A71" s="128" t="s">
        <v>111</v>
      </c>
      <c r="B71" s="152"/>
      <c r="C71" s="153"/>
      <c r="D71" s="165"/>
      <c r="E71" s="166" t="s">
        <v>213</v>
      </c>
      <c r="F71" s="167" t="s">
        <v>214</v>
      </c>
      <c r="G71" s="160">
        <v>703191</v>
      </c>
      <c r="H71" s="160">
        <v>152812</v>
      </c>
      <c r="I71" s="160">
        <v>59454</v>
      </c>
      <c r="J71" s="160">
        <v>74439</v>
      </c>
      <c r="K71" s="174">
        <f t="shared" si="2"/>
        <v>10.585886338135728</v>
      </c>
      <c r="L71" s="174">
        <f t="shared" si="2"/>
        <v>48.712797424286052</v>
      </c>
    </row>
    <row r="72" spans="1:12" ht="18.95" customHeight="1" x14ac:dyDescent="0.2">
      <c r="A72" s="128" t="s">
        <v>111</v>
      </c>
      <c r="B72" s="152"/>
      <c r="C72" s="153"/>
      <c r="D72" s="165"/>
      <c r="E72" s="166" t="s">
        <v>215</v>
      </c>
      <c r="F72" s="167" t="s">
        <v>216</v>
      </c>
      <c r="G72" s="160">
        <v>1085155</v>
      </c>
      <c r="H72" s="160">
        <v>250189</v>
      </c>
      <c r="I72" s="160">
        <v>91083</v>
      </c>
      <c r="J72" s="160">
        <v>185152</v>
      </c>
      <c r="K72" s="174">
        <f t="shared" si="2"/>
        <v>17.062262994687394</v>
      </c>
      <c r="L72" s="174">
        <f t="shared" si="2"/>
        <v>74.004852331637281</v>
      </c>
    </row>
    <row r="73" spans="1:12" ht="18.95" customHeight="1" x14ac:dyDescent="0.2">
      <c r="A73" s="128" t="s">
        <v>111</v>
      </c>
      <c r="B73" s="152"/>
      <c r="C73" s="153"/>
      <c r="D73" s="165"/>
      <c r="E73" s="166" t="s">
        <v>217</v>
      </c>
      <c r="F73" s="167" t="s">
        <v>157</v>
      </c>
      <c r="G73" s="160">
        <v>374</v>
      </c>
      <c r="H73" s="160">
        <v>75</v>
      </c>
      <c r="I73" s="160">
        <v>58</v>
      </c>
      <c r="J73" s="160">
        <v>94</v>
      </c>
      <c r="K73" s="174">
        <f t="shared" si="2"/>
        <v>25.133689839572192</v>
      </c>
      <c r="L73" s="174">
        <f t="shared" si="2"/>
        <v>125.33333333333334</v>
      </c>
    </row>
    <row r="74" spans="1:12" s="191" customFormat="1" ht="18" customHeight="1" x14ac:dyDescent="0.2">
      <c r="A74" s="186" t="s">
        <v>111</v>
      </c>
      <c r="B74" s="187"/>
      <c r="C74" s="153"/>
      <c r="D74" s="188"/>
      <c r="E74" s="189" t="s">
        <v>218</v>
      </c>
      <c r="F74" s="190" t="s">
        <v>219</v>
      </c>
      <c r="G74" s="160">
        <v>81882</v>
      </c>
      <c r="H74" s="160">
        <v>0</v>
      </c>
      <c r="I74" s="160">
        <v>0</v>
      </c>
      <c r="J74" s="160">
        <v>0</v>
      </c>
      <c r="K74" s="174">
        <f t="shared" si="2"/>
        <v>0</v>
      </c>
      <c r="L74" s="174">
        <v>0</v>
      </c>
    </row>
    <row r="75" spans="1:12" ht="18.95" customHeight="1" x14ac:dyDescent="0.2">
      <c r="A75" s="128" t="s">
        <v>111</v>
      </c>
      <c r="B75" s="152"/>
      <c r="C75" s="153"/>
      <c r="D75" s="165"/>
      <c r="E75" s="166" t="s">
        <v>220</v>
      </c>
      <c r="F75" s="167" t="s">
        <v>221</v>
      </c>
      <c r="G75" s="160">
        <v>9228</v>
      </c>
      <c r="H75" s="160">
        <v>3819</v>
      </c>
      <c r="I75" s="160">
        <v>985</v>
      </c>
      <c r="J75" s="160">
        <v>3182</v>
      </c>
      <c r="K75" s="174">
        <f t="shared" si="2"/>
        <v>34.482011270047678</v>
      </c>
      <c r="L75" s="174">
        <f t="shared" si="2"/>
        <v>83.320240900759359</v>
      </c>
    </row>
    <row r="76" spans="1:12" ht="18.95" customHeight="1" x14ac:dyDescent="0.2">
      <c r="A76" s="128" t="s">
        <v>111</v>
      </c>
      <c r="B76" s="152"/>
      <c r="C76" s="153"/>
      <c r="D76" s="165"/>
      <c r="E76" s="166" t="s">
        <v>222</v>
      </c>
      <c r="F76" s="167" t="s">
        <v>223</v>
      </c>
      <c r="G76" s="160">
        <v>253699</v>
      </c>
      <c r="H76" s="160">
        <v>58317</v>
      </c>
      <c r="I76" s="160">
        <v>19790</v>
      </c>
      <c r="J76" s="160">
        <v>26430</v>
      </c>
      <c r="K76" s="174">
        <f t="shared" si="2"/>
        <v>10.417857382173363</v>
      </c>
      <c r="L76" s="174">
        <f t="shared" si="2"/>
        <v>45.321261381758319</v>
      </c>
    </row>
    <row r="77" spans="1:12" ht="18.95" customHeight="1" x14ac:dyDescent="0.2">
      <c r="A77" s="128" t="s">
        <v>111</v>
      </c>
      <c r="B77" s="152"/>
      <c r="C77" s="153"/>
      <c r="D77" s="165"/>
      <c r="E77" s="166" t="s">
        <v>224</v>
      </c>
      <c r="F77" s="167" t="s">
        <v>225</v>
      </c>
      <c r="G77" s="160">
        <v>1331553</v>
      </c>
      <c r="H77" s="160">
        <v>342772</v>
      </c>
      <c r="I77" s="160">
        <v>126829</v>
      </c>
      <c r="J77" s="160">
        <v>353421</v>
      </c>
      <c r="K77" s="174">
        <f t="shared" si="2"/>
        <v>26.542015225830291</v>
      </c>
      <c r="L77" s="174">
        <f t="shared" si="2"/>
        <v>103.10672983790974</v>
      </c>
    </row>
    <row r="78" spans="1:12" ht="18.95" customHeight="1" x14ac:dyDescent="0.2">
      <c r="A78" s="128" t="s">
        <v>111</v>
      </c>
      <c r="B78" s="152"/>
      <c r="C78" s="153"/>
      <c r="D78" s="165"/>
      <c r="E78" s="166" t="s">
        <v>226</v>
      </c>
      <c r="F78" s="167" t="s">
        <v>227</v>
      </c>
      <c r="G78" s="160">
        <v>89046</v>
      </c>
      <c r="H78" s="160">
        <v>27111</v>
      </c>
      <c r="I78" s="160">
        <v>5583</v>
      </c>
      <c r="J78" s="160">
        <v>28054</v>
      </c>
      <c r="K78" s="174">
        <f t="shared" si="2"/>
        <v>31.505064797969588</v>
      </c>
      <c r="L78" s="174">
        <f t="shared" si="2"/>
        <v>103.47829294382353</v>
      </c>
    </row>
    <row r="79" spans="1:12" ht="18.95" customHeight="1" x14ac:dyDescent="0.2">
      <c r="A79" s="128" t="s">
        <v>111</v>
      </c>
      <c r="B79" s="152"/>
      <c r="C79" s="153"/>
      <c r="D79" s="165"/>
      <c r="E79" s="166" t="s">
        <v>228</v>
      </c>
      <c r="F79" s="167" t="s">
        <v>229</v>
      </c>
      <c r="G79" s="160">
        <v>436000</v>
      </c>
      <c r="H79" s="192">
        <v>97072</v>
      </c>
      <c r="I79" s="192">
        <v>36586</v>
      </c>
      <c r="J79" s="192">
        <v>93448</v>
      </c>
      <c r="K79" s="174">
        <f t="shared" si="2"/>
        <v>21.433027522935781</v>
      </c>
      <c r="L79" s="174">
        <f t="shared" si="2"/>
        <v>96.266688643481118</v>
      </c>
    </row>
    <row r="80" spans="1:12" s="185" customFormat="1" ht="18.95" hidden="1" customHeight="1" x14ac:dyDescent="0.2">
      <c r="A80" s="177" t="s">
        <v>111</v>
      </c>
      <c r="B80" s="178"/>
      <c r="C80" s="179"/>
      <c r="D80" s="193"/>
      <c r="E80" s="194" t="s">
        <v>230</v>
      </c>
      <c r="F80" s="195" t="s">
        <v>231</v>
      </c>
      <c r="G80" s="183">
        <v>0</v>
      </c>
      <c r="H80" s="183">
        <v>0</v>
      </c>
      <c r="I80" s="183"/>
      <c r="J80" s="183"/>
      <c r="K80" s="174" t="e">
        <f t="shared" si="2"/>
        <v>#DIV/0!</v>
      </c>
      <c r="L80" s="174" t="e">
        <f t="shared" si="2"/>
        <v>#DIV/0!</v>
      </c>
    </row>
    <row r="81" spans="1:12" ht="18.95" customHeight="1" x14ac:dyDescent="0.2">
      <c r="A81" s="128" t="s">
        <v>111</v>
      </c>
      <c r="B81" s="152"/>
      <c r="C81" s="153"/>
      <c r="D81" s="165"/>
      <c r="E81" s="166" t="s">
        <v>232</v>
      </c>
      <c r="F81" s="167" t="s">
        <v>233</v>
      </c>
      <c r="G81" s="160">
        <v>0</v>
      </c>
      <c r="H81" s="160">
        <v>0</v>
      </c>
      <c r="I81" s="160">
        <v>1</v>
      </c>
      <c r="J81" s="160">
        <v>3</v>
      </c>
      <c r="K81" s="174">
        <v>0</v>
      </c>
      <c r="L81" s="174">
        <v>0</v>
      </c>
    </row>
    <row r="82" spans="1:12" ht="18.95" hidden="1" customHeight="1" x14ac:dyDescent="0.2">
      <c r="A82" s="128" t="s">
        <v>111</v>
      </c>
      <c r="B82" s="152"/>
      <c r="C82" s="153"/>
      <c r="D82" s="165"/>
      <c r="E82" s="166" t="s">
        <v>234</v>
      </c>
      <c r="F82" s="167" t="s">
        <v>235</v>
      </c>
      <c r="G82" s="160">
        <v>0</v>
      </c>
      <c r="H82" s="160">
        <v>0</v>
      </c>
      <c r="I82" s="160">
        <v>0</v>
      </c>
      <c r="J82" s="160">
        <v>0</v>
      </c>
      <c r="K82" s="174">
        <v>0</v>
      </c>
      <c r="L82" s="174">
        <v>0</v>
      </c>
    </row>
    <row r="83" spans="1:12" ht="18.95" customHeight="1" x14ac:dyDescent="0.2">
      <c r="A83" s="128" t="s">
        <v>111</v>
      </c>
      <c r="B83" s="152"/>
      <c r="C83" s="153"/>
      <c r="D83" s="165"/>
      <c r="E83" s="166" t="s">
        <v>236</v>
      </c>
      <c r="F83" s="167" t="s">
        <v>237</v>
      </c>
      <c r="G83" s="160">
        <v>90000</v>
      </c>
      <c r="H83" s="160">
        <v>23721</v>
      </c>
      <c r="I83" s="160">
        <v>6114</v>
      </c>
      <c r="J83" s="160">
        <v>18449</v>
      </c>
      <c r="K83" s="174">
        <f t="shared" si="2"/>
        <v>20.498888888888889</v>
      </c>
      <c r="L83" s="174">
        <f t="shared" si="2"/>
        <v>77.774967328527467</v>
      </c>
    </row>
    <row r="84" spans="1:12" ht="18.95" customHeight="1" x14ac:dyDescent="0.2">
      <c r="A84" s="128" t="s">
        <v>238</v>
      </c>
      <c r="B84" s="152"/>
      <c r="C84" s="153"/>
      <c r="D84" s="165"/>
      <c r="E84" s="166" t="s">
        <v>239</v>
      </c>
      <c r="F84" s="167" t="s">
        <v>240</v>
      </c>
      <c r="G84" s="160">
        <v>0</v>
      </c>
      <c r="H84" s="160">
        <v>0</v>
      </c>
      <c r="I84" s="160">
        <v>0</v>
      </c>
      <c r="J84" s="160">
        <v>35</v>
      </c>
      <c r="K84" s="174">
        <v>0</v>
      </c>
      <c r="L84" s="174">
        <v>0</v>
      </c>
    </row>
    <row r="85" spans="1:12" ht="18.95" customHeight="1" x14ac:dyDescent="0.2">
      <c r="A85" s="128" t="s">
        <v>111</v>
      </c>
      <c r="B85" s="152"/>
      <c r="C85" s="153"/>
      <c r="D85" s="165"/>
      <c r="E85" s="166" t="s">
        <v>241</v>
      </c>
      <c r="F85" s="167" t="s">
        <v>242</v>
      </c>
      <c r="G85" s="160">
        <v>0</v>
      </c>
      <c r="H85" s="160">
        <v>0</v>
      </c>
      <c r="I85" s="160">
        <v>31772</v>
      </c>
      <c r="J85" s="160">
        <v>31772</v>
      </c>
      <c r="K85" s="174">
        <v>0</v>
      </c>
      <c r="L85" s="174">
        <v>0</v>
      </c>
    </row>
    <row r="86" spans="1:12" s="185" customFormat="1" ht="18.95" hidden="1" customHeight="1" x14ac:dyDescent="0.2">
      <c r="A86" s="177" t="s">
        <v>111</v>
      </c>
      <c r="B86" s="178"/>
      <c r="C86" s="179"/>
      <c r="D86" s="193"/>
      <c r="E86" s="194" t="s">
        <v>243</v>
      </c>
      <c r="F86" s="195" t="s">
        <v>244</v>
      </c>
      <c r="G86" s="183">
        <v>0</v>
      </c>
      <c r="H86" s="183">
        <v>0</v>
      </c>
      <c r="I86" s="183"/>
      <c r="J86" s="183"/>
      <c r="K86" s="174" t="e">
        <f t="shared" ref="K86:L95" si="3">SUM($J86/G86)*100</f>
        <v>#DIV/0!</v>
      </c>
      <c r="L86" s="174" t="e">
        <f t="shared" si="3"/>
        <v>#DIV/0!</v>
      </c>
    </row>
    <row r="87" spans="1:12" ht="18.95" customHeight="1" x14ac:dyDescent="0.2">
      <c r="A87" s="128" t="s">
        <v>111</v>
      </c>
      <c r="B87" s="152"/>
      <c r="C87" s="153"/>
      <c r="D87" s="165"/>
      <c r="E87" s="166" t="s">
        <v>245</v>
      </c>
      <c r="F87" s="167" t="s">
        <v>246</v>
      </c>
      <c r="G87" s="160">
        <v>1560513</v>
      </c>
      <c r="H87" s="160">
        <v>349106</v>
      </c>
      <c r="I87" s="160">
        <v>140103</v>
      </c>
      <c r="J87" s="160">
        <v>248020</v>
      </c>
      <c r="K87" s="174">
        <f t="shared" si="3"/>
        <v>15.893491435188301</v>
      </c>
      <c r="L87" s="174">
        <f t="shared" si="3"/>
        <v>71.044324646382478</v>
      </c>
    </row>
    <row r="88" spans="1:12" ht="18.95" customHeight="1" x14ac:dyDescent="0.2">
      <c r="A88" s="128" t="s">
        <v>111</v>
      </c>
      <c r="B88" s="152"/>
      <c r="C88" s="153"/>
      <c r="D88" s="165"/>
      <c r="E88" s="166" t="s">
        <v>247</v>
      </c>
      <c r="F88" s="167" t="s">
        <v>248</v>
      </c>
      <c r="G88" s="160">
        <v>54332</v>
      </c>
      <c r="H88" s="160">
        <v>19660</v>
      </c>
      <c r="I88" s="160">
        <v>8224</v>
      </c>
      <c r="J88" s="160">
        <v>8224</v>
      </c>
      <c r="K88" s="174">
        <f t="shared" si="3"/>
        <v>15.136567768534197</v>
      </c>
      <c r="L88" s="174">
        <f t="shared" si="3"/>
        <v>41.831129196337741</v>
      </c>
    </row>
    <row r="89" spans="1:12" ht="18.95" customHeight="1" x14ac:dyDescent="0.25">
      <c r="A89" s="115" t="s">
        <v>111</v>
      </c>
      <c r="B89" s="136"/>
      <c r="C89" s="149" t="s">
        <v>249</v>
      </c>
      <c r="D89" s="137"/>
      <c r="E89" s="150"/>
      <c r="F89" s="139" t="s">
        <v>250</v>
      </c>
      <c r="G89" s="196">
        <f>SUM(G90+G96)</f>
        <v>981518</v>
      </c>
      <c r="H89" s="196">
        <f>SUM(H90+H96)</f>
        <v>287982</v>
      </c>
      <c r="I89" s="196">
        <f>SUM(I90+I96)</f>
        <v>94220</v>
      </c>
      <c r="J89" s="196">
        <f>SUM(J90+J96)</f>
        <v>275873</v>
      </c>
      <c r="K89" s="121">
        <f t="shared" si="3"/>
        <v>28.106769310394714</v>
      </c>
      <c r="L89" s="121">
        <f t="shared" si="3"/>
        <v>95.79522331256814</v>
      </c>
    </row>
    <row r="90" spans="1:12" ht="18.95" customHeight="1" x14ac:dyDescent="0.2">
      <c r="A90" s="122" t="s">
        <v>111</v>
      </c>
      <c r="B90" s="152"/>
      <c r="C90" s="153"/>
      <c r="D90" s="123" t="s">
        <v>251</v>
      </c>
      <c r="E90" s="154"/>
      <c r="F90" s="125" t="s">
        <v>252</v>
      </c>
      <c r="G90" s="155">
        <f>SUM(G91:G95)</f>
        <v>981518</v>
      </c>
      <c r="H90" s="155">
        <f>SUM(H91:H95)</f>
        <v>287982</v>
      </c>
      <c r="I90" s="155">
        <f>SUM(I91:I95)</f>
        <v>94220</v>
      </c>
      <c r="J90" s="155">
        <f>SUM(J91:J95)</f>
        <v>275873</v>
      </c>
      <c r="K90" s="127">
        <f t="shared" si="3"/>
        <v>28.106769310394714</v>
      </c>
      <c r="L90" s="127">
        <f t="shared" si="3"/>
        <v>95.79522331256814</v>
      </c>
    </row>
    <row r="91" spans="1:12" ht="18.95" customHeight="1" x14ac:dyDescent="0.2">
      <c r="A91" s="128" t="s">
        <v>111</v>
      </c>
      <c r="B91" s="152"/>
      <c r="C91" s="153"/>
      <c r="D91" s="165"/>
      <c r="E91" s="166" t="s">
        <v>253</v>
      </c>
      <c r="F91" s="167" t="s">
        <v>254</v>
      </c>
      <c r="G91" s="160">
        <v>613757</v>
      </c>
      <c r="H91" s="192">
        <v>177592</v>
      </c>
      <c r="I91" s="192">
        <v>63797</v>
      </c>
      <c r="J91" s="192">
        <v>172478</v>
      </c>
      <c r="K91" s="135">
        <f t="shared" si="3"/>
        <v>28.102001280637122</v>
      </c>
      <c r="L91" s="135">
        <f t="shared" si="3"/>
        <v>97.120365782242445</v>
      </c>
    </row>
    <row r="92" spans="1:12" ht="18.95" customHeight="1" x14ac:dyDescent="0.2">
      <c r="A92" s="128" t="s">
        <v>111</v>
      </c>
      <c r="B92" s="152"/>
      <c r="C92" s="153"/>
      <c r="D92" s="165"/>
      <c r="E92" s="166" t="s">
        <v>255</v>
      </c>
      <c r="F92" s="167" t="s">
        <v>256</v>
      </c>
      <c r="G92" s="160">
        <v>137270</v>
      </c>
      <c r="H92" s="192">
        <v>40732</v>
      </c>
      <c r="I92" s="192">
        <v>8583</v>
      </c>
      <c r="J92" s="192">
        <v>33752</v>
      </c>
      <c r="K92" s="135">
        <f t="shared" si="3"/>
        <v>24.588038172943833</v>
      </c>
      <c r="L92" s="135">
        <f t="shared" si="3"/>
        <v>82.863596189727971</v>
      </c>
    </row>
    <row r="93" spans="1:12" ht="18.95" customHeight="1" x14ac:dyDescent="0.2">
      <c r="A93" s="128" t="s">
        <v>111</v>
      </c>
      <c r="B93" s="152"/>
      <c r="C93" s="153"/>
      <c r="D93" s="165"/>
      <c r="E93" s="166" t="s">
        <v>257</v>
      </c>
      <c r="F93" s="167" t="s">
        <v>258</v>
      </c>
      <c r="G93" s="160">
        <v>11000</v>
      </c>
      <c r="H93" s="192">
        <v>2741</v>
      </c>
      <c r="I93" s="192">
        <v>800</v>
      </c>
      <c r="J93" s="192">
        <v>2277</v>
      </c>
      <c r="K93" s="135">
        <f t="shared" si="3"/>
        <v>20.7</v>
      </c>
      <c r="L93" s="135">
        <f t="shared" si="3"/>
        <v>83.071871579715435</v>
      </c>
    </row>
    <row r="94" spans="1:12" ht="18.75" customHeight="1" x14ac:dyDescent="0.2">
      <c r="A94" s="128" t="s">
        <v>111</v>
      </c>
      <c r="B94" s="152"/>
      <c r="C94" s="153"/>
      <c r="D94" s="165"/>
      <c r="E94" s="166" t="s">
        <v>259</v>
      </c>
      <c r="F94" s="167" t="s">
        <v>260</v>
      </c>
      <c r="G94" s="160">
        <v>219491</v>
      </c>
      <c r="H94" s="192">
        <v>66917</v>
      </c>
      <c r="I94" s="192">
        <v>21040</v>
      </c>
      <c r="J94" s="192">
        <v>67366</v>
      </c>
      <c r="K94" s="135">
        <f t="shared" si="3"/>
        <v>30.691919030848645</v>
      </c>
      <c r="L94" s="135">
        <f t="shared" si="3"/>
        <v>100.67098046834137</v>
      </c>
    </row>
    <row r="95" spans="1:12" ht="18.95" hidden="1" customHeight="1" x14ac:dyDescent="0.2">
      <c r="A95" s="128" t="s">
        <v>111</v>
      </c>
      <c r="B95" s="152"/>
      <c r="C95" s="153"/>
      <c r="D95" s="165"/>
      <c r="E95" s="166" t="s">
        <v>261</v>
      </c>
      <c r="F95" s="167" t="s">
        <v>262</v>
      </c>
      <c r="G95" s="160">
        <v>0</v>
      </c>
      <c r="H95" s="160"/>
      <c r="I95" s="160">
        <v>0</v>
      </c>
      <c r="J95" s="160">
        <v>0</v>
      </c>
      <c r="K95" s="135" t="e">
        <f t="shared" si="3"/>
        <v>#DIV/0!</v>
      </c>
      <c r="L95" s="135" t="e">
        <f t="shared" si="3"/>
        <v>#DIV/0!</v>
      </c>
    </row>
    <row r="96" spans="1:12" ht="18.95" hidden="1" customHeight="1" x14ac:dyDescent="0.2">
      <c r="A96" s="122" t="s">
        <v>111</v>
      </c>
      <c r="B96" s="152"/>
      <c r="C96" s="153"/>
      <c r="D96" s="123" t="s">
        <v>263</v>
      </c>
      <c r="E96" s="166"/>
      <c r="F96" s="125" t="s">
        <v>264</v>
      </c>
      <c r="G96" s="155">
        <f>SUM(G97)</f>
        <v>0</v>
      </c>
      <c r="H96" s="155">
        <f>SUM(H97)</f>
        <v>0</v>
      </c>
      <c r="I96" s="155">
        <f>SUM(I97)</f>
        <v>0</v>
      </c>
      <c r="J96" s="155">
        <f>SUM(J97)</f>
        <v>0</v>
      </c>
      <c r="K96" s="127">
        <v>0</v>
      </c>
      <c r="L96" s="127">
        <v>0</v>
      </c>
    </row>
    <row r="97" spans="1:12" ht="18.95" hidden="1" customHeight="1" x14ac:dyDescent="0.2">
      <c r="A97" s="128" t="s">
        <v>111</v>
      </c>
      <c r="B97" s="152"/>
      <c r="C97" s="153"/>
      <c r="D97" s="165"/>
      <c r="E97" s="166" t="s">
        <v>265</v>
      </c>
      <c r="F97" s="167" t="s">
        <v>266</v>
      </c>
      <c r="G97" s="160">
        <v>0</v>
      </c>
      <c r="H97" s="160">
        <v>0</v>
      </c>
      <c r="I97" s="160">
        <v>0</v>
      </c>
      <c r="J97" s="160">
        <v>0</v>
      </c>
      <c r="K97" s="135">
        <v>0</v>
      </c>
      <c r="L97" s="135">
        <v>0</v>
      </c>
    </row>
    <row r="98" spans="1:12" ht="15" thickBot="1" x14ac:dyDescent="0.25">
      <c r="A98" s="197"/>
      <c r="B98" s="198"/>
      <c r="C98" s="199"/>
      <c r="D98" s="199"/>
      <c r="E98" s="200"/>
      <c r="F98" s="201"/>
      <c r="G98" s="202"/>
      <c r="H98" s="202"/>
      <c r="I98" s="202"/>
      <c r="J98" s="202"/>
      <c r="K98" s="203"/>
      <c r="L98" s="203"/>
    </row>
    <row r="99" spans="1:12" x14ac:dyDescent="0.2">
      <c r="B99" s="204"/>
      <c r="C99" s="204"/>
      <c r="D99" s="204"/>
      <c r="E99" s="204"/>
      <c r="F99" s="204"/>
    </row>
    <row r="100" spans="1:12" x14ac:dyDescent="0.2">
      <c r="B100" s="204"/>
      <c r="C100" s="204"/>
      <c r="D100" s="204"/>
      <c r="E100" s="204"/>
      <c r="F100" s="204"/>
    </row>
    <row r="101" spans="1:12" x14ac:dyDescent="0.2">
      <c r="B101" s="204"/>
      <c r="C101" s="204"/>
      <c r="D101" s="204"/>
      <c r="E101" s="204"/>
      <c r="F101" s="204"/>
    </row>
    <row r="102" spans="1:12" x14ac:dyDescent="0.2">
      <c r="B102" s="204"/>
      <c r="C102" s="204"/>
      <c r="D102" s="204"/>
      <c r="E102" s="204"/>
      <c r="F102" s="204"/>
    </row>
    <row r="103" spans="1:12" x14ac:dyDescent="0.2">
      <c r="B103" s="204"/>
      <c r="C103" s="204"/>
      <c r="D103" s="204"/>
      <c r="E103" s="204"/>
      <c r="F103" s="204"/>
    </row>
    <row r="104" spans="1:12" x14ac:dyDescent="0.2">
      <c r="B104" s="204"/>
      <c r="C104" s="204"/>
      <c r="D104" s="204"/>
      <c r="E104" s="204"/>
      <c r="F104" s="204"/>
    </row>
    <row r="105" spans="1:12" x14ac:dyDescent="0.2">
      <c r="B105" s="204"/>
      <c r="C105" s="204"/>
      <c r="D105" s="204"/>
      <c r="E105" s="204"/>
      <c r="F105" s="204"/>
    </row>
    <row r="106" spans="1:12" x14ac:dyDescent="0.2">
      <c r="B106" s="204"/>
      <c r="C106" s="204"/>
      <c r="D106" s="204"/>
      <c r="E106" s="204"/>
      <c r="F106" s="204"/>
    </row>
    <row r="107" spans="1:12" x14ac:dyDescent="0.2">
      <c r="B107" s="204"/>
      <c r="C107" s="204"/>
      <c r="D107" s="204"/>
      <c r="E107" s="204"/>
      <c r="F107" s="204"/>
    </row>
    <row r="108" spans="1:12" x14ac:dyDescent="0.2">
      <c r="B108" s="204"/>
      <c r="C108" s="204"/>
      <c r="D108" s="204"/>
      <c r="E108" s="204"/>
      <c r="F108" s="204"/>
    </row>
    <row r="109" spans="1:12" x14ac:dyDescent="0.2">
      <c r="B109" s="204"/>
      <c r="C109" s="204"/>
      <c r="D109" s="204"/>
      <c r="E109" s="204"/>
      <c r="F109" s="204"/>
    </row>
    <row r="110" spans="1:12" x14ac:dyDescent="0.2">
      <c r="B110" s="204"/>
      <c r="C110" s="204"/>
      <c r="D110" s="204"/>
      <c r="E110" s="204"/>
      <c r="F110" s="204"/>
    </row>
    <row r="111" spans="1:12" x14ac:dyDescent="0.2">
      <c r="B111" s="204"/>
      <c r="C111" s="204"/>
      <c r="D111" s="204"/>
      <c r="E111" s="204"/>
      <c r="F111" s="204"/>
    </row>
    <row r="112" spans="1:12" x14ac:dyDescent="0.2">
      <c r="B112" s="204"/>
      <c r="C112" s="204"/>
      <c r="D112" s="204"/>
      <c r="E112" s="204"/>
      <c r="F112" s="204"/>
    </row>
    <row r="113" spans="2:6" x14ac:dyDescent="0.2">
      <c r="B113" s="204"/>
      <c r="C113" s="204"/>
      <c r="D113" s="204"/>
      <c r="E113" s="204"/>
      <c r="F113" s="204"/>
    </row>
    <row r="114" spans="2:6" x14ac:dyDescent="0.2">
      <c r="B114" s="204"/>
      <c r="C114" s="204"/>
      <c r="D114" s="204"/>
      <c r="E114" s="204"/>
      <c r="F114" s="204"/>
    </row>
    <row r="115" spans="2:6" x14ac:dyDescent="0.2">
      <c r="B115" s="204"/>
      <c r="C115" s="204"/>
      <c r="D115" s="204"/>
      <c r="E115" s="204"/>
      <c r="F115" s="204"/>
    </row>
    <row r="116" spans="2:6" x14ac:dyDescent="0.2">
      <c r="B116" s="204"/>
      <c r="C116" s="204"/>
      <c r="D116" s="204"/>
      <c r="E116" s="204"/>
      <c r="F116" s="204"/>
    </row>
    <row r="117" spans="2:6" x14ac:dyDescent="0.2">
      <c r="B117" s="204"/>
      <c r="C117" s="204"/>
      <c r="D117" s="204"/>
      <c r="E117" s="204"/>
      <c r="F117" s="204"/>
    </row>
    <row r="118" spans="2:6" x14ac:dyDescent="0.2">
      <c r="B118" s="204"/>
      <c r="C118" s="204"/>
      <c r="D118" s="204"/>
      <c r="E118" s="204"/>
      <c r="F118" s="204"/>
    </row>
    <row r="119" spans="2:6" x14ac:dyDescent="0.2">
      <c r="B119" s="204"/>
      <c r="C119" s="204"/>
      <c r="D119" s="204"/>
      <c r="E119" s="204"/>
      <c r="F119" s="204"/>
    </row>
    <row r="120" spans="2:6" x14ac:dyDescent="0.2">
      <c r="B120" s="204"/>
      <c r="C120" s="204"/>
      <c r="D120" s="204"/>
      <c r="E120" s="204"/>
      <c r="F120" s="204"/>
    </row>
    <row r="121" spans="2:6" x14ac:dyDescent="0.2">
      <c r="B121" s="204"/>
      <c r="C121" s="204"/>
      <c r="D121" s="204"/>
      <c r="E121" s="204"/>
      <c r="F121" s="204"/>
    </row>
    <row r="122" spans="2:6" x14ac:dyDescent="0.2">
      <c r="B122" s="204"/>
      <c r="C122" s="204"/>
      <c r="D122" s="204"/>
      <c r="E122" s="204"/>
      <c r="F122" s="204"/>
    </row>
    <row r="123" spans="2:6" x14ac:dyDescent="0.2">
      <c r="B123" s="204"/>
      <c r="C123" s="204"/>
      <c r="D123" s="204"/>
      <c r="E123" s="204"/>
      <c r="F123" s="204"/>
    </row>
    <row r="124" spans="2:6" x14ac:dyDescent="0.2">
      <c r="B124" s="204"/>
      <c r="C124" s="204"/>
      <c r="D124" s="204"/>
      <c r="E124" s="204"/>
      <c r="F124" s="204"/>
    </row>
    <row r="125" spans="2:6" x14ac:dyDescent="0.2">
      <c r="B125" s="204"/>
      <c r="C125" s="204"/>
      <c r="D125" s="204"/>
      <c r="E125" s="204"/>
      <c r="F125" s="204"/>
    </row>
    <row r="126" spans="2:6" x14ac:dyDescent="0.2">
      <c r="B126" s="204"/>
      <c r="C126" s="204"/>
      <c r="D126" s="204"/>
      <c r="E126" s="204"/>
      <c r="F126" s="204"/>
    </row>
    <row r="127" spans="2:6" x14ac:dyDescent="0.2">
      <c r="B127" s="204"/>
      <c r="C127" s="204"/>
      <c r="D127" s="204"/>
      <c r="E127" s="204"/>
      <c r="F127" s="204"/>
    </row>
    <row r="128" spans="2:6" x14ac:dyDescent="0.2">
      <c r="B128" s="204"/>
      <c r="C128" s="204"/>
      <c r="D128" s="204"/>
      <c r="E128" s="204"/>
      <c r="F128" s="204"/>
    </row>
    <row r="129" spans="2:6" x14ac:dyDescent="0.2">
      <c r="B129" s="204"/>
      <c r="C129" s="204"/>
      <c r="D129" s="204"/>
      <c r="E129" s="204"/>
      <c r="F129" s="204"/>
    </row>
    <row r="130" spans="2:6" x14ac:dyDescent="0.2">
      <c r="B130" s="204"/>
      <c r="C130" s="204"/>
      <c r="D130" s="204"/>
      <c r="E130" s="204"/>
      <c r="F130" s="204"/>
    </row>
    <row r="131" spans="2:6" x14ac:dyDescent="0.2">
      <c r="B131" s="204"/>
      <c r="C131" s="204"/>
      <c r="D131" s="204"/>
      <c r="E131" s="204"/>
      <c r="F131" s="204"/>
    </row>
    <row r="132" spans="2:6" x14ac:dyDescent="0.2">
      <c r="B132" s="204"/>
      <c r="C132" s="204"/>
      <c r="D132" s="204"/>
      <c r="E132" s="204"/>
      <c r="F132" s="204"/>
    </row>
    <row r="133" spans="2:6" x14ac:dyDescent="0.2">
      <c r="B133" s="204"/>
      <c r="C133" s="204"/>
      <c r="D133" s="204"/>
      <c r="E133" s="204"/>
      <c r="F133" s="204"/>
    </row>
    <row r="134" spans="2:6" x14ac:dyDescent="0.2">
      <c r="B134" s="204"/>
      <c r="C134" s="204"/>
      <c r="D134" s="204"/>
      <c r="E134" s="204"/>
      <c r="F134" s="204"/>
    </row>
    <row r="135" spans="2:6" x14ac:dyDescent="0.2">
      <c r="B135" s="204"/>
      <c r="C135" s="204"/>
      <c r="D135" s="204"/>
      <c r="E135" s="204"/>
      <c r="F135" s="204"/>
    </row>
    <row r="136" spans="2:6" x14ac:dyDescent="0.2">
      <c r="B136" s="204"/>
      <c r="C136" s="204"/>
      <c r="D136" s="204"/>
      <c r="E136" s="204"/>
      <c r="F136" s="204"/>
    </row>
    <row r="137" spans="2:6" x14ac:dyDescent="0.2">
      <c r="B137" s="204"/>
      <c r="C137" s="204"/>
      <c r="D137" s="204"/>
      <c r="E137" s="204"/>
      <c r="F137" s="204"/>
    </row>
    <row r="138" spans="2:6" x14ac:dyDescent="0.2">
      <c r="B138" s="204"/>
      <c r="C138" s="204"/>
      <c r="D138" s="204"/>
      <c r="E138" s="204"/>
      <c r="F138" s="204"/>
    </row>
    <row r="139" spans="2:6" x14ac:dyDescent="0.2">
      <c r="B139" s="204"/>
      <c r="C139" s="204"/>
      <c r="D139" s="204"/>
      <c r="E139" s="204"/>
      <c r="F139" s="204"/>
    </row>
    <row r="140" spans="2:6" x14ac:dyDescent="0.2">
      <c r="B140" s="204"/>
      <c r="C140" s="204"/>
      <c r="D140" s="204"/>
      <c r="E140" s="204"/>
      <c r="F140" s="204"/>
    </row>
    <row r="141" spans="2:6" x14ac:dyDescent="0.2">
      <c r="B141" s="204"/>
      <c r="C141" s="204"/>
      <c r="D141" s="204"/>
      <c r="E141" s="204"/>
      <c r="F141" s="204"/>
    </row>
    <row r="142" spans="2:6" x14ac:dyDescent="0.2">
      <c r="B142" s="204"/>
      <c r="C142" s="204"/>
      <c r="D142" s="204"/>
      <c r="E142" s="204"/>
      <c r="F142" s="204"/>
    </row>
    <row r="143" spans="2:6" x14ac:dyDescent="0.2">
      <c r="B143" s="204"/>
      <c r="C143" s="204"/>
      <c r="D143" s="204"/>
      <c r="E143" s="204"/>
      <c r="F143" s="204"/>
    </row>
    <row r="144" spans="2:6" x14ac:dyDescent="0.2">
      <c r="B144" s="204"/>
      <c r="C144" s="204"/>
      <c r="D144" s="204"/>
      <c r="E144" s="204"/>
      <c r="F144" s="204"/>
    </row>
    <row r="145" spans="2:6" x14ac:dyDescent="0.2">
      <c r="B145" s="204"/>
      <c r="C145" s="204"/>
      <c r="D145" s="204"/>
      <c r="E145" s="204"/>
      <c r="F145" s="204"/>
    </row>
    <row r="146" spans="2:6" x14ac:dyDescent="0.2">
      <c r="B146" s="204"/>
      <c r="C146" s="204"/>
      <c r="D146" s="204"/>
      <c r="E146" s="204"/>
      <c r="F146" s="204"/>
    </row>
    <row r="147" spans="2:6" x14ac:dyDescent="0.2">
      <c r="B147" s="204"/>
      <c r="C147" s="204"/>
      <c r="D147" s="204"/>
      <c r="E147" s="204"/>
      <c r="F147" s="204"/>
    </row>
    <row r="148" spans="2:6" x14ac:dyDescent="0.2">
      <c r="B148" s="204"/>
      <c r="C148" s="204"/>
      <c r="D148" s="204"/>
      <c r="E148" s="204"/>
      <c r="F148" s="204"/>
    </row>
    <row r="149" spans="2:6" x14ac:dyDescent="0.2">
      <c r="B149" s="204"/>
      <c r="C149" s="204"/>
      <c r="D149" s="204"/>
      <c r="E149" s="204"/>
      <c r="F149" s="204"/>
    </row>
    <row r="150" spans="2:6" x14ac:dyDescent="0.2">
      <c r="B150" s="204"/>
      <c r="C150" s="204"/>
      <c r="D150" s="204"/>
      <c r="E150" s="204"/>
      <c r="F150" s="204"/>
    </row>
    <row r="151" spans="2:6" x14ac:dyDescent="0.2">
      <c r="B151" s="204"/>
      <c r="C151" s="204"/>
      <c r="D151" s="204"/>
      <c r="E151" s="204"/>
      <c r="F151" s="204"/>
    </row>
    <row r="152" spans="2:6" x14ac:dyDescent="0.2">
      <c r="B152" s="204"/>
      <c r="C152" s="204"/>
      <c r="D152" s="204"/>
      <c r="E152" s="204"/>
      <c r="F152" s="204"/>
    </row>
    <row r="153" spans="2:6" x14ac:dyDescent="0.2">
      <c r="B153" s="204"/>
      <c r="C153" s="204"/>
      <c r="D153" s="204"/>
      <c r="E153" s="204"/>
      <c r="F153" s="204"/>
    </row>
    <row r="154" spans="2:6" x14ac:dyDescent="0.2">
      <c r="B154" s="204"/>
      <c r="C154" s="204"/>
      <c r="D154" s="204"/>
      <c r="E154" s="204"/>
      <c r="F154" s="204"/>
    </row>
    <row r="155" spans="2:6" x14ac:dyDescent="0.2">
      <c r="B155" s="204"/>
      <c r="C155" s="204"/>
      <c r="D155" s="204"/>
      <c r="E155" s="204"/>
      <c r="F155" s="204"/>
    </row>
    <row r="156" spans="2:6" x14ac:dyDescent="0.2">
      <c r="B156" s="204"/>
      <c r="C156" s="204"/>
      <c r="D156" s="204"/>
      <c r="E156" s="204"/>
      <c r="F156" s="204"/>
    </row>
    <row r="157" spans="2:6" x14ac:dyDescent="0.2">
      <c r="B157" s="204"/>
      <c r="C157" s="204"/>
      <c r="D157" s="204"/>
      <c r="E157" s="204"/>
      <c r="F157" s="204"/>
    </row>
    <row r="158" spans="2:6" x14ac:dyDescent="0.2">
      <c r="B158" s="204"/>
      <c r="C158" s="204"/>
      <c r="D158" s="204"/>
      <c r="E158" s="204"/>
      <c r="F158" s="204"/>
    </row>
    <row r="159" spans="2:6" x14ac:dyDescent="0.2">
      <c r="B159" s="204"/>
      <c r="C159" s="204"/>
      <c r="D159" s="204"/>
      <c r="E159" s="204"/>
      <c r="F159" s="204"/>
    </row>
    <row r="160" spans="2:6" x14ac:dyDescent="0.2">
      <c r="B160" s="204"/>
      <c r="C160" s="204"/>
      <c r="D160" s="204"/>
      <c r="E160" s="204"/>
      <c r="F160" s="204"/>
    </row>
    <row r="161" spans="2:6" x14ac:dyDescent="0.2">
      <c r="B161" s="204"/>
      <c r="C161" s="204"/>
      <c r="D161" s="204"/>
      <c r="E161" s="204"/>
      <c r="F161" s="204"/>
    </row>
    <row r="162" spans="2:6" x14ac:dyDescent="0.2">
      <c r="B162" s="204"/>
      <c r="C162" s="204"/>
      <c r="D162" s="204"/>
      <c r="E162" s="204"/>
      <c r="F162" s="204"/>
    </row>
    <row r="163" spans="2:6" x14ac:dyDescent="0.2">
      <c r="B163" s="204"/>
      <c r="C163" s="204"/>
      <c r="D163" s="204"/>
      <c r="E163" s="204"/>
      <c r="F163" s="204"/>
    </row>
    <row r="164" spans="2:6" x14ac:dyDescent="0.2">
      <c r="B164" s="204"/>
      <c r="C164" s="204"/>
      <c r="D164" s="204"/>
      <c r="E164" s="204"/>
      <c r="F164" s="204"/>
    </row>
    <row r="165" spans="2:6" x14ac:dyDescent="0.2">
      <c r="B165" s="204"/>
      <c r="C165" s="204"/>
      <c r="D165" s="204"/>
      <c r="E165" s="204"/>
      <c r="F165" s="204"/>
    </row>
    <row r="166" spans="2:6" x14ac:dyDescent="0.2">
      <c r="B166" s="204"/>
      <c r="C166" s="204"/>
      <c r="D166" s="204"/>
      <c r="E166" s="204"/>
      <c r="F166" s="204"/>
    </row>
    <row r="167" spans="2:6" x14ac:dyDescent="0.2">
      <c r="B167" s="204"/>
      <c r="C167" s="204"/>
      <c r="D167" s="204"/>
      <c r="E167" s="204"/>
      <c r="F167" s="204"/>
    </row>
    <row r="168" spans="2:6" x14ac:dyDescent="0.2">
      <c r="B168" s="204"/>
      <c r="C168" s="204"/>
      <c r="D168" s="204"/>
      <c r="E168" s="204"/>
      <c r="F168" s="204"/>
    </row>
    <row r="169" spans="2:6" x14ac:dyDescent="0.2">
      <c r="B169" s="204"/>
      <c r="C169" s="204"/>
      <c r="D169" s="204"/>
      <c r="E169" s="204"/>
      <c r="F169" s="204"/>
    </row>
    <row r="170" spans="2:6" x14ac:dyDescent="0.2">
      <c r="B170" s="204"/>
      <c r="C170" s="204"/>
      <c r="D170" s="204"/>
      <c r="E170" s="204"/>
      <c r="F170" s="204"/>
    </row>
    <row r="171" spans="2:6" x14ac:dyDescent="0.2">
      <c r="B171" s="204"/>
      <c r="C171" s="204"/>
      <c r="D171" s="204"/>
      <c r="E171" s="204"/>
      <c r="F171" s="204"/>
    </row>
    <row r="172" spans="2:6" x14ac:dyDescent="0.2">
      <c r="B172" s="204"/>
      <c r="C172" s="204"/>
      <c r="D172" s="204"/>
      <c r="E172" s="204"/>
      <c r="F172" s="204"/>
    </row>
    <row r="173" spans="2:6" x14ac:dyDescent="0.2">
      <c r="B173" s="204"/>
      <c r="C173" s="204"/>
      <c r="D173" s="204"/>
      <c r="E173" s="204"/>
      <c r="F173" s="204"/>
    </row>
    <row r="174" spans="2:6" x14ac:dyDescent="0.2">
      <c r="B174" s="204"/>
      <c r="C174" s="204"/>
      <c r="D174" s="204"/>
      <c r="E174" s="204"/>
      <c r="F174" s="204"/>
    </row>
    <row r="175" spans="2:6" x14ac:dyDescent="0.2">
      <c r="B175" s="204"/>
      <c r="C175" s="204"/>
      <c r="D175" s="204"/>
      <c r="E175" s="204"/>
      <c r="F175" s="204"/>
    </row>
    <row r="176" spans="2:6" x14ac:dyDescent="0.2">
      <c r="B176" s="204"/>
      <c r="C176" s="204"/>
      <c r="D176" s="204"/>
      <c r="E176" s="204"/>
      <c r="F176" s="204"/>
    </row>
    <row r="177" spans="2:6" x14ac:dyDescent="0.2">
      <c r="B177" s="204"/>
      <c r="C177" s="204"/>
      <c r="D177" s="204"/>
      <c r="E177" s="204"/>
      <c r="F177" s="204"/>
    </row>
    <row r="178" spans="2:6" x14ac:dyDescent="0.2">
      <c r="B178" s="204"/>
      <c r="C178" s="204"/>
      <c r="D178" s="204"/>
      <c r="E178" s="204"/>
      <c r="F178" s="204"/>
    </row>
    <row r="179" spans="2:6" x14ac:dyDescent="0.2">
      <c r="B179" s="204"/>
      <c r="C179" s="204"/>
      <c r="D179" s="204"/>
      <c r="E179" s="204"/>
      <c r="F179" s="204"/>
    </row>
    <row r="180" spans="2:6" x14ac:dyDescent="0.2">
      <c r="B180" s="204"/>
      <c r="C180" s="204"/>
      <c r="D180" s="204"/>
      <c r="E180" s="204"/>
      <c r="F180" s="204"/>
    </row>
    <row r="181" spans="2:6" x14ac:dyDescent="0.2">
      <c r="B181" s="204"/>
      <c r="C181" s="204"/>
      <c r="D181" s="204"/>
      <c r="E181" s="204"/>
      <c r="F181" s="204"/>
    </row>
    <row r="182" spans="2:6" x14ac:dyDescent="0.2">
      <c r="B182" s="204"/>
      <c r="C182" s="204"/>
      <c r="D182" s="204"/>
      <c r="E182" s="204"/>
      <c r="F182" s="204"/>
    </row>
    <row r="183" spans="2:6" x14ac:dyDescent="0.2">
      <c r="B183" s="204"/>
      <c r="C183" s="204"/>
      <c r="D183" s="204"/>
      <c r="E183" s="204"/>
      <c r="F183" s="204"/>
    </row>
    <row r="184" spans="2:6" x14ac:dyDescent="0.2">
      <c r="B184" s="204"/>
      <c r="C184" s="204"/>
      <c r="D184" s="204"/>
      <c r="E184" s="204"/>
      <c r="F184" s="204"/>
    </row>
    <row r="185" spans="2:6" x14ac:dyDescent="0.2">
      <c r="B185" s="204"/>
      <c r="C185" s="204"/>
      <c r="D185" s="204"/>
      <c r="E185" s="204"/>
      <c r="F185" s="204"/>
    </row>
    <row r="186" spans="2:6" x14ac:dyDescent="0.2">
      <c r="B186" s="204"/>
      <c r="C186" s="204"/>
      <c r="D186" s="204"/>
      <c r="E186" s="204"/>
      <c r="F186" s="204"/>
    </row>
    <row r="187" spans="2:6" x14ac:dyDescent="0.2">
      <c r="B187" s="204"/>
      <c r="C187" s="204"/>
      <c r="D187" s="204"/>
      <c r="E187" s="204"/>
      <c r="F187" s="204"/>
    </row>
    <row r="188" spans="2:6" x14ac:dyDescent="0.2">
      <c r="B188" s="204"/>
      <c r="C188" s="204"/>
      <c r="D188" s="204"/>
      <c r="E188" s="204"/>
      <c r="F188" s="204"/>
    </row>
    <row r="189" spans="2:6" x14ac:dyDescent="0.2">
      <c r="B189" s="204"/>
      <c r="C189" s="204"/>
      <c r="D189" s="204"/>
      <c r="E189" s="204"/>
      <c r="F189" s="204"/>
    </row>
    <row r="190" spans="2:6" x14ac:dyDescent="0.2">
      <c r="B190" s="204"/>
      <c r="C190" s="204"/>
      <c r="D190" s="204"/>
      <c r="E190" s="204"/>
      <c r="F190" s="204"/>
    </row>
    <row r="191" spans="2:6" x14ac:dyDescent="0.2">
      <c r="B191" s="204"/>
      <c r="C191" s="204"/>
      <c r="D191" s="204"/>
      <c r="E191" s="204"/>
      <c r="F191" s="204"/>
    </row>
    <row r="192" spans="2:6" x14ac:dyDescent="0.2">
      <c r="B192" s="204"/>
      <c r="C192" s="204"/>
      <c r="D192" s="204"/>
      <c r="E192" s="204"/>
      <c r="F192" s="204"/>
    </row>
    <row r="193" spans="2:6" x14ac:dyDescent="0.2">
      <c r="B193" s="204"/>
      <c r="C193" s="204"/>
      <c r="D193" s="204"/>
      <c r="E193" s="204"/>
      <c r="F193" s="204"/>
    </row>
    <row r="194" spans="2:6" x14ac:dyDescent="0.2">
      <c r="B194" s="204"/>
      <c r="C194" s="204"/>
      <c r="D194" s="204"/>
      <c r="E194" s="204"/>
      <c r="F194" s="204"/>
    </row>
    <row r="195" spans="2:6" x14ac:dyDescent="0.2">
      <c r="B195" s="204"/>
      <c r="C195" s="204"/>
      <c r="D195" s="204"/>
      <c r="E195" s="204"/>
      <c r="F195" s="204"/>
    </row>
    <row r="196" spans="2:6" x14ac:dyDescent="0.2">
      <c r="B196" s="204"/>
      <c r="C196" s="204"/>
      <c r="D196" s="204"/>
      <c r="E196" s="204"/>
      <c r="F196" s="204"/>
    </row>
    <row r="197" spans="2:6" x14ac:dyDescent="0.2">
      <c r="B197" s="204"/>
      <c r="C197" s="204"/>
      <c r="D197" s="204"/>
      <c r="E197" s="204"/>
      <c r="F197" s="204"/>
    </row>
    <row r="198" spans="2:6" x14ac:dyDescent="0.2">
      <c r="B198" s="204"/>
      <c r="C198" s="204"/>
      <c r="D198" s="204"/>
      <c r="E198" s="204"/>
      <c r="F198" s="204"/>
    </row>
    <row r="199" spans="2:6" x14ac:dyDescent="0.2">
      <c r="B199" s="204"/>
      <c r="C199" s="204"/>
      <c r="D199" s="204"/>
      <c r="E199" s="204"/>
      <c r="F199" s="204"/>
    </row>
    <row r="200" spans="2:6" x14ac:dyDescent="0.2">
      <c r="B200" s="204"/>
      <c r="C200" s="204"/>
      <c r="D200" s="204"/>
      <c r="E200" s="204"/>
      <c r="F200" s="204"/>
    </row>
    <row r="201" spans="2:6" x14ac:dyDescent="0.2">
      <c r="B201" s="204"/>
      <c r="C201" s="204"/>
      <c r="D201" s="204"/>
      <c r="E201" s="204"/>
      <c r="F201" s="204"/>
    </row>
    <row r="202" spans="2:6" x14ac:dyDescent="0.2">
      <c r="B202" s="204"/>
      <c r="C202" s="204"/>
      <c r="D202" s="204"/>
      <c r="E202" s="204"/>
      <c r="F202" s="204"/>
    </row>
    <row r="203" spans="2:6" x14ac:dyDescent="0.2">
      <c r="B203" s="204"/>
      <c r="C203" s="204"/>
      <c r="D203" s="204"/>
      <c r="E203" s="204"/>
      <c r="F203" s="204"/>
    </row>
    <row r="204" spans="2:6" x14ac:dyDescent="0.2">
      <c r="B204" s="204"/>
      <c r="C204" s="204"/>
      <c r="D204" s="204"/>
      <c r="E204" s="204"/>
      <c r="F204" s="204"/>
    </row>
    <row r="205" spans="2:6" x14ac:dyDescent="0.2">
      <c r="B205" s="204"/>
      <c r="C205" s="204"/>
      <c r="D205" s="204"/>
      <c r="E205" s="204"/>
      <c r="F205" s="204"/>
    </row>
    <row r="206" spans="2:6" x14ac:dyDescent="0.2">
      <c r="B206" s="204"/>
      <c r="C206" s="204"/>
      <c r="D206" s="204"/>
      <c r="E206" s="204"/>
      <c r="F206" s="204"/>
    </row>
    <row r="207" spans="2:6" x14ac:dyDescent="0.2">
      <c r="B207" s="204"/>
      <c r="C207" s="204"/>
      <c r="D207" s="204"/>
      <c r="E207" s="204"/>
      <c r="F207" s="204"/>
    </row>
    <row r="208" spans="2:6" x14ac:dyDescent="0.2">
      <c r="B208" s="204"/>
      <c r="C208" s="204"/>
      <c r="D208" s="204"/>
      <c r="E208" s="204"/>
      <c r="F208" s="204"/>
    </row>
    <row r="209" spans="2:6" x14ac:dyDescent="0.2">
      <c r="B209" s="204"/>
      <c r="C209" s="204"/>
      <c r="D209" s="204"/>
      <c r="E209" s="204"/>
      <c r="F209" s="204"/>
    </row>
    <row r="210" spans="2:6" x14ac:dyDescent="0.2">
      <c r="B210" s="204"/>
      <c r="C210" s="204"/>
      <c r="D210" s="204"/>
      <c r="E210" s="204"/>
      <c r="F210" s="204"/>
    </row>
    <row r="211" spans="2:6" x14ac:dyDescent="0.2">
      <c r="B211" s="204"/>
      <c r="C211" s="204"/>
      <c r="D211" s="204"/>
      <c r="E211" s="204"/>
      <c r="F211" s="204"/>
    </row>
    <row r="212" spans="2:6" x14ac:dyDescent="0.2">
      <c r="B212" s="204"/>
      <c r="C212" s="204"/>
      <c r="D212" s="204"/>
      <c r="E212" s="204"/>
      <c r="F212" s="204"/>
    </row>
    <row r="213" spans="2:6" x14ac:dyDescent="0.2">
      <c r="B213" s="204"/>
      <c r="C213" s="204"/>
      <c r="D213" s="204"/>
      <c r="E213" s="204"/>
      <c r="F213" s="204"/>
    </row>
    <row r="214" spans="2:6" x14ac:dyDescent="0.2">
      <c r="B214" s="204"/>
      <c r="C214" s="204"/>
      <c r="D214" s="204"/>
      <c r="E214" s="204"/>
      <c r="F214" s="204"/>
    </row>
    <row r="215" spans="2:6" x14ac:dyDescent="0.2">
      <c r="B215" s="204"/>
      <c r="C215" s="204"/>
      <c r="D215" s="204"/>
      <c r="E215" s="204"/>
      <c r="F215" s="204"/>
    </row>
    <row r="216" spans="2:6" x14ac:dyDescent="0.2">
      <c r="B216" s="204"/>
      <c r="C216" s="204"/>
      <c r="D216" s="204"/>
      <c r="E216" s="204"/>
      <c r="F216" s="204"/>
    </row>
    <row r="217" spans="2:6" x14ac:dyDescent="0.2">
      <c r="B217" s="204"/>
      <c r="C217" s="204"/>
      <c r="D217" s="204"/>
      <c r="E217" s="204"/>
      <c r="F217" s="204"/>
    </row>
    <row r="218" spans="2:6" x14ac:dyDescent="0.2">
      <c r="B218" s="204"/>
      <c r="C218" s="204"/>
      <c r="D218" s="204"/>
      <c r="E218" s="204"/>
      <c r="F218" s="204"/>
    </row>
    <row r="219" spans="2:6" x14ac:dyDescent="0.2">
      <c r="B219" s="204"/>
      <c r="C219" s="204"/>
      <c r="D219" s="204"/>
      <c r="E219" s="204"/>
      <c r="F219" s="204"/>
    </row>
    <row r="220" spans="2:6" x14ac:dyDescent="0.2">
      <c r="B220" s="204"/>
      <c r="C220" s="204"/>
      <c r="D220" s="204"/>
      <c r="E220" s="204"/>
      <c r="F220" s="204"/>
    </row>
    <row r="221" spans="2:6" x14ac:dyDescent="0.2">
      <c r="B221" s="204"/>
      <c r="C221" s="204"/>
      <c r="D221" s="204"/>
      <c r="E221" s="204"/>
      <c r="F221" s="204"/>
    </row>
    <row r="222" spans="2:6" x14ac:dyDescent="0.2">
      <c r="B222" s="204"/>
      <c r="C222" s="204"/>
      <c r="D222" s="204"/>
      <c r="E222" s="204"/>
      <c r="F222" s="204"/>
    </row>
    <row r="223" spans="2:6" x14ac:dyDescent="0.2">
      <c r="B223" s="204"/>
      <c r="C223" s="204"/>
      <c r="D223" s="204"/>
      <c r="E223" s="204"/>
      <c r="F223" s="204"/>
    </row>
    <row r="224" spans="2:6" x14ac:dyDescent="0.2">
      <c r="B224" s="204"/>
      <c r="C224" s="204"/>
      <c r="D224" s="204"/>
      <c r="E224" s="204"/>
      <c r="F224" s="204"/>
    </row>
    <row r="225" spans="2:6" x14ac:dyDescent="0.2">
      <c r="B225" s="204"/>
      <c r="C225" s="204"/>
      <c r="D225" s="204"/>
      <c r="E225" s="204"/>
      <c r="F225" s="204"/>
    </row>
    <row r="226" spans="2:6" x14ac:dyDescent="0.2">
      <c r="B226" s="204"/>
      <c r="C226" s="204"/>
      <c r="D226" s="204"/>
      <c r="E226" s="204"/>
      <c r="F226" s="204"/>
    </row>
    <row r="227" spans="2:6" x14ac:dyDescent="0.2">
      <c r="B227" s="204"/>
      <c r="C227" s="204"/>
      <c r="D227" s="204"/>
      <c r="E227" s="204"/>
      <c r="F227" s="204"/>
    </row>
    <row r="228" spans="2:6" x14ac:dyDescent="0.2">
      <c r="B228" s="204"/>
      <c r="C228" s="204"/>
      <c r="D228" s="204"/>
      <c r="E228" s="204"/>
      <c r="F228" s="204"/>
    </row>
    <row r="229" spans="2:6" x14ac:dyDescent="0.2">
      <c r="B229" s="204"/>
      <c r="C229" s="204"/>
      <c r="D229" s="204"/>
      <c r="E229" s="204"/>
      <c r="F229" s="204"/>
    </row>
    <row r="230" spans="2:6" x14ac:dyDescent="0.2">
      <c r="B230" s="204"/>
      <c r="C230" s="204"/>
      <c r="D230" s="204"/>
      <c r="E230" s="204"/>
      <c r="F230" s="204"/>
    </row>
    <row r="231" spans="2:6" x14ac:dyDescent="0.2">
      <c r="B231" s="204"/>
      <c r="C231" s="204"/>
      <c r="D231" s="204"/>
      <c r="E231" s="204"/>
      <c r="F231" s="204"/>
    </row>
    <row r="232" spans="2:6" x14ac:dyDescent="0.2">
      <c r="B232" s="204"/>
      <c r="C232" s="204"/>
      <c r="D232" s="204"/>
      <c r="E232" s="204"/>
      <c r="F232" s="204"/>
    </row>
    <row r="233" spans="2:6" x14ac:dyDescent="0.2">
      <c r="B233" s="204"/>
      <c r="C233" s="204"/>
      <c r="D233" s="204"/>
      <c r="E233" s="204"/>
      <c r="F233" s="204"/>
    </row>
    <row r="234" spans="2:6" x14ac:dyDescent="0.2">
      <c r="B234" s="204"/>
      <c r="C234" s="204"/>
      <c r="D234" s="204"/>
      <c r="E234" s="204"/>
      <c r="F234" s="204"/>
    </row>
    <row r="235" spans="2:6" x14ac:dyDescent="0.2">
      <c r="B235" s="204"/>
      <c r="C235" s="204"/>
      <c r="D235" s="204"/>
      <c r="E235" s="204"/>
      <c r="F235" s="204"/>
    </row>
    <row r="236" spans="2:6" x14ac:dyDescent="0.2">
      <c r="B236" s="204"/>
      <c r="C236" s="204"/>
      <c r="D236" s="204"/>
      <c r="E236" s="204"/>
      <c r="F236" s="204"/>
    </row>
    <row r="237" spans="2:6" x14ac:dyDescent="0.2">
      <c r="B237" s="204"/>
      <c r="C237" s="204"/>
      <c r="D237" s="204"/>
      <c r="E237" s="204"/>
      <c r="F237" s="204"/>
    </row>
    <row r="238" spans="2:6" x14ac:dyDescent="0.2">
      <c r="B238" s="204"/>
      <c r="C238" s="204"/>
      <c r="D238" s="204"/>
      <c r="E238" s="204"/>
      <c r="F238" s="204"/>
    </row>
    <row r="239" spans="2:6" x14ac:dyDescent="0.2">
      <c r="B239" s="204"/>
      <c r="C239" s="204"/>
      <c r="D239" s="204"/>
      <c r="E239" s="204"/>
      <c r="F239" s="204"/>
    </row>
    <row r="240" spans="2:6" x14ac:dyDescent="0.2">
      <c r="B240" s="204"/>
      <c r="C240" s="204"/>
      <c r="D240" s="204"/>
      <c r="E240" s="204"/>
      <c r="F240" s="204"/>
    </row>
    <row r="241" spans="2:6" x14ac:dyDescent="0.2">
      <c r="B241" s="204"/>
      <c r="C241" s="204"/>
      <c r="D241" s="204"/>
      <c r="E241" s="204"/>
      <c r="F241" s="204"/>
    </row>
    <row r="242" spans="2:6" x14ac:dyDescent="0.2">
      <c r="B242" s="204"/>
      <c r="C242" s="204"/>
      <c r="D242" s="204"/>
      <c r="E242" s="204"/>
      <c r="F242" s="204"/>
    </row>
    <row r="243" spans="2:6" x14ac:dyDescent="0.2">
      <c r="B243" s="204"/>
      <c r="C243" s="204"/>
      <c r="D243" s="204"/>
      <c r="E243" s="204"/>
      <c r="F243" s="204"/>
    </row>
    <row r="244" spans="2:6" x14ac:dyDescent="0.2">
      <c r="B244" s="204"/>
      <c r="C244" s="204"/>
      <c r="D244" s="204"/>
      <c r="E244" s="204"/>
      <c r="F244" s="204"/>
    </row>
    <row r="245" spans="2:6" x14ac:dyDescent="0.2">
      <c r="B245" s="204"/>
      <c r="C245" s="204"/>
      <c r="D245" s="204"/>
      <c r="E245" s="204"/>
      <c r="F245" s="204"/>
    </row>
    <row r="246" spans="2:6" x14ac:dyDescent="0.2">
      <c r="B246" s="204"/>
      <c r="C246" s="204"/>
      <c r="D246" s="204"/>
      <c r="E246" s="204"/>
      <c r="F246" s="204"/>
    </row>
    <row r="247" spans="2:6" x14ac:dyDescent="0.2">
      <c r="B247" s="204"/>
      <c r="C247" s="204"/>
      <c r="D247" s="204"/>
      <c r="E247" s="204"/>
      <c r="F247" s="204"/>
    </row>
    <row r="248" spans="2:6" x14ac:dyDescent="0.2">
      <c r="B248" s="204"/>
      <c r="C248" s="204"/>
      <c r="D248" s="204"/>
      <c r="E248" s="204"/>
      <c r="F248" s="204"/>
    </row>
    <row r="249" spans="2:6" x14ac:dyDescent="0.2">
      <c r="B249" s="204"/>
      <c r="C249" s="204"/>
      <c r="D249" s="204"/>
      <c r="E249" s="204"/>
      <c r="F249" s="204"/>
    </row>
    <row r="250" spans="2:6" x14ac:dyDescent="0.2">
      <c r="B250" s="204"/>
      <c r="C250" s="204"/>
      <c r="D250" s="204"/>
      <c r="E250" s="204"/>
      <c r="F250" s="204"/>
    </row>
    <row r="251" spans="2:6" x14ac:dyDescent="0.2">
      <c r="B251" s="204"/>
      <c r="C251" s="204"/>
      <c r="D251" s="204"/>
      <c r="E251" s="204"/>
      <c r="F251" s="204"/>
    </row>
    <row r="252" spans="2:6" x14ac:dyDescent="0.2">
      <c r="B252" s="204"/>
      <c r="C252" s="204"/>
      <c r="D252" s="204"/>
      <c r="E252" s="204"/>
      <c r="F252" s="204"/>
    </row>
    <row r="253" spans="2:6" x14ac:dyDescent="0.2">
      <c r="B253" s="204"/>
      <c r="C253" s="204"/>
      <c r="D253" s="204"/>
      <c r="E253" s="204"/>
      <c r="F253" s="204"/>
    </row>
    <row r="254" spans="2:6" x14ac:dyDescent="0.2">
      <c r="B254" s="204"/>
      <c r="C254" s="204"/>
      <c r="D254" s="204"/>
      <c r="E254" s="204"/>
      <c r="F254" s="204"/>
    </row>
    <row r="255" spans="2:6" x14ac:dyDescent="0.2">
      <c r="B255" s="204"/>
      <c r="C255" s="204"/>
      <c r="D255" s="204"/>
      <c r="E255" s="204"/>
      <c r="F255" s="204"/>
    </row>
    <row r="256" spans="2:6" x14ac:dyDescent="0.2">
      <c r="B256" s="204"/>
      <c r="C256" s="204"/>
      <c r="D256" s="204"/>
      <c r="E256" s="204"/>
      <c r="F256" s="204"/>
    </row>
    <row r="257" spans="2:6" x14ac:dyDescent="0.2">
      <c r="B257" s="204"/>
      <c r="C257" s="204"/>
      <c r="D257" s="204"/>
      <c r="E257" s="204"/>
      <c r="F257" s="204"/>
    </row>
    <row r="258" spans="2:6" x14ac:dyDescent="0.2">
      <c r="B258" s="204"/>
      <c r="C258" s="204"/>
      <c r="D258" s="204"/>
      <c r="E258" s="204"/>
      <c r="F258" s="204"/>
    </row>
    <row r="259" spans="2:6" x14ac:dyDescent="0.2">
      <c r="B259" s="204"/>
      <c r="C259" s="204"/>
      <c r="D259" s="204"/>
      <c r="E259" s="204"/>
      <c r="F259" s="204"/>
    </row>
    <row r="260" spans="2:6" x14ac:dyDescent="0.2">
      <c r="B260" s="204"/>
      <c r="C260" s="204"/>
      <c r="D260" s="204"/>
      <c r="E260" s="204"/>
      <c r="F260" s="204"/>
    </row>
    <row r="261" spans="2:6" x14ac:dyDescent="0.2">
      <c r="B261" s="204"/>
      <c r="C261" s="204"/>
      <c r="D261" s="204"/>
      <c r="E261" s="204"/>
      <c r="F261" s="204"/>
    </row>
    <row r="262" spans="2:6" x14ac:dyDescent="0.2">
      <c r="B262" s="204"/>
      <c r="C262" s="204"/>
      <c r="D262" s="204"/>
      <c r="E262" s="204"/>
      <c r="F262" s="204"/>
    </row>
    <row r="263" spans="2:6" x14ac:dyDescent="0.2">
      <c r="B263" s="204"/>
      <c r="C263" s="204"/>
      <c r="D263" s="204"/>
      <c r="E263" s="204"/>
      <c r="F263" s="204"/>
    </row>
    <row r="264" spans="2:6" x14ac:dyDescent="0.2">
      <c r="B264" s="204"/>
      <c r="C264" s="204"/>
      <c r="D264" s="204"/>
      <c r="E264" s="204"/>
      <c r="F264" s="204"/>
    </row>
    <row r="265" spans="2:6" x14ac:dyDescent="0.2">
      <c r="B265" s="204"/>
      <c r="C265" s="204"/>
      <c r="D265" s="204"/>
      <c r="E265" s="204"/>
      <c r="F265" s="204"/>
    </row>
    <row r="266" spans="2:6" x14ac:dyDescent="0.2">
      <c r="B266" s="204"/>
      <c r="C266" s="204"/>
      <c r="D266" s="204"/>
      <c r="E266" s="204"/>
      <c r="F266" s="204"/>
    </row>
    <row r="267" spans="2:6" x14ac:dyDescent="0.2">
      <c r="B267" s="204"/>
      <c r="C267" s="204"/>
      <c r="D267" s="204"/>
      <c r="E267" s="204"/>
      <c r="F267" s="204"/>
    </row>
    <row r="268" spans="2:6" x14ac:dyDescent="0.2">
      <c r="B268" s="204"/>
      <c r="C268" s="204"/>
      <c r="D268" s="204"/>
      <c r="E268" s="204"/>
      <c r="F268" s="204"/>
    </row>
    <row r="269" spans="2:6" x14ac:dyDescent="0.2">
      <c r="B269" s="204"/>
      <c r="C269" s="204"/>
      <c r="D269" s="204"/>
      <c r="E269" s="204"/>
      <c r="F269" s="204"/>
    </row>
    <row r="270" spans="2:6" x14ac:dyDescent="0.2">
      <c r="B270" s="204"/>
      <c r="C270" s="204"/>
      <c r="D270" s="204"/>
      <c r="E270" s="204"/>
      <c r="F270" s="204"/>
    </row>
    <row r="271" spans="2:6" x14ac:dyDescent="0.2">
      <c r="B271" s="204"/>
      <c r="C271" s="204"/>
      <c r="D271" s="204"/>
      <c r="E271" s="204"/>
      <c r="F271" s="204"/>
    </row>
    <row r="272" spans="2:6" x14ac:dyDescent="0.2">
      <c r="B272" s="204"/>
      <c r="C272" s="204"/>
      <c r="D272" s="204"/>
      <c r="E272" s="204"/>
      <c r="F272" s="204"/>
    </row>
    <row r="273" spans="2:6" x14ac:dyDescent="0.2">
      <c r="B273" s="204"/>
      <c r="C273" s="204"/>
      <c r="D273" s="204"/>
      <c r="E273" s="204"/>
      <c r="F273" s="204"/>
    </row>
    <row r="274" spans="2:6" x14ac:dyDescent="0.2">
      <c r="B274" s="204"/>
      <c r="C274" s="204"/>
      <c r="D274" s="204"/>
      <c r="E274" s="204"/>
      <c r="F274" s="204"/>
    </row>
    <row r="275" spans="2:6" x14ac:dyDescent="0.2">
      <c r="B275" s="204"/>
      <c r="C275" s="204"/>
      <c r="D275" s="204"/>
      <c r="E275" s="204"/>
      <c r="F275" s="204"/>
    </row>
    <row r="276" spans="2:6" x14ac:dyDescent="0.2">
      <c r="B276" s="204"/>
      <c r="C276" s="204"/>
      <c r="D276" s="204"/>
      <c r="E276" s="204"/>
      <c r="F276" s="204"/>
    </row>
    <row r="277" spans="2:6" x14ac:dyDescent="0.2">
      <c r="B277" s="204"/>
      <c r="C277" s="204"/>
      <c r="D277" s="204"/>
      <c r="E277" s="204"/>
      <c r="F277" s="204"/>
    </row>
    <row r="278" spans="2:6" x14ac:dyDescent="0.2">
      <c r="B278" s="204"/>
      <c r="C278" s="204"/>
      <c r="D278" s="204"/>
      <c r="E278" s="204"/>
      <c r="F278" s="204"/>
    </row>
    <row r="279" spans="2:6" x14ac:dyDescent="0.2">
      <c r="B279" s="204"/>
      <c r="C279" s="204"/>
      <c r="D279" s="204"/>
      <c r="E279" s="204"/>
      <c r="F279" s="204"/>
    </row>
    <row r="280" spans="2:6" x14ac:dyDescent="0.2">
      <c r="B280" s="204"/>
      <c r="C280" s="204"/>
      <c r="D280" s="204"/>
      <c r="E280" s="204"/>
      <c r="F280" s="204"/>
    </row>
    <row r="281" spans="2:6" x14ac:dyDescent="0.2">
      <c r="B281" s="204"/>
      <c r="C281" s="204"/>
      <c r="D281" s="204"/>
      <c r="E281" s="204"/>
      <c r="F281" s="204"/>
    </row>
    <row r="282" spans="2:6" x14ac:dyDescent="0.2">
      <c r="B282" s="204"/>
      <c r="C282" s="204"/>
      <c r="D282" s="204"/>
      <c r="E282" s="204"/>
      <c r="F282" s="204"/>
    </row>
    <row r="283" spans="2:6" x14ac:dyDescent="0.2">
      <c r="B283" s="204"/>
      <c r="C283" s="204"/>
      <c r="D283" s="204"/>
      <c r="E283" s="204"/>
      <c r="F283" s="204"/>
    </row>
    <row r="284" spans="2:6" x14ac:dyDescent="0.2">
      <c r="B284" s="204"/>
      <c r="C284" s="204"/>
      <c r="D284" s="204"/>
      <c r="E284" s="204"/>
      <c r="F284" s="204"/>
    </row>
    <row r="285" spans="2:6" x14ac:dyDescent="0.2">
      <c r="B285" s="204"/>
      <c r="C285" s="204"/>
      <c r="D285" s="204"/>
      <c r="E285" s="204"/>
      <c r="F285" s="204"/>
    </row>
    <row r="286" spans="2:6" x14ac:dyDescent="0.2">
      <c r="B286" s="204"/>
      <c r="C286" s="204"/>
      <c r="D286" s="204"/>
      <c r="E286" s="204"/>
      <c r="F286" s="204"/>
    </row>
    <row r="287" spans="2:6" x14ac:dyDescent="0.2">
      <c r="B287" s="204"/>
      <c r="C287" s="204"/>
      <c r="D287" s="204"/>
      <c r="E287" s="204"/>
      <c r="F287" s="204"/>
    </row>
    <row r="288" spans="2:6" x14ac:dyDescent="0.2">
      <c r="B288" s="204"/>
      <c r="C288" s="204"/>
      <c r="D288" s="204"/>
      <c r="E288" s="204"/>
      <c r="F288" s="204"/>
    </row>
    <row r="289" spans="2:6" x14ac:dyDescent="0.2">
      <c r="B289" s="204"/>
      <c r="C289" s="204"/>
      <c r="D289" s="204"/>
      <c r="E289" s="204"/>
      <c r="F289" s="204"/>
    </row>
    <row r="290" spans="2:6" x14ac:dyDescent="0.2">
      <c r="B290" s="204"/>
      <c r="C290" s="204"/>
      <c r="D290" s="204"/>
      <c r="E290" s="204"/>
      <c r="F290" s="204"/>
    </row>
    <row r="291" spans="2:6" x14ac:dyDescent="0.2">
      <c r="B291" s="204"/>
      <c r="C291" s="204"/>
      <c r="D291" s="204"/>
      <c r="E291" s="204"/>
      <c r="F291" s="204"/>
    </row>
    <row r="292" spans="2:6" x14ac:dyDescent="0.2">
      <c r="B292" s="204"/>
      <c r="C292" s="204"/>
      <c r="D292" s="204"/>
      <c r="E292" s="204"/>
      <c r="F292" s="204"/>
    </row>
    <row r="293" spans="2:6" x14ac:dyDescent="0.2">
      <c r="B293" s="204"/>
      <c r="C293" s="204"/>
      <c r="D293" s="204"/>
      <c r="E293" s="204"/>
      <c r="F293" s="204"/>
    </row>
    <row r="294" spans="2:6" x14ac:dyDescent="0.2">
      <c r="B294" s="204"/>
      <c r="C294" s="204"/>
      <c r="D294" s="204"/>
      <c r="E294" s="204"/>
      <c r="F294" s="204"/>
    </row>
    <row r="295" spans="2:6" x14ac:dyDescent="0.2">
      <c r="B295" s="204"/>
      <c r="C295" s="204"/>
      <c r="D295" s="204"/>
      <c r="E295" s="204"/>
      <c r="F295" s="204"/>
    </row>
    <row r="296" spans="2:6" x14ac:dyDescent="0.2">
      <c r="B296" s="204"/>
      <c r="C296" s="204"/>
      <c r="D296" s="204"/>
      <c r="E296" s="204"/>
      <c r="F296" s="204"/>
    </row>
    <row r="297" spans="2:6" x14ac:dyDescent="0.2">
      <c r="B297" s="204"/>
      <c r="C297" s="204"/>
      <c r="D297" s="204"/>
      <c r="E297" s="204"/>
      <c r="F297" s="204"/>
    </row>
    <row r="298" spans="2:6" x14ac:dyDescent="0.2">
      <c r="B298" s="204"/>
      <c r="C298" s="204"/>
      <c r="D298" s="204"/>
      <c r="E298" s="204"/>
      <c r="F298" s="204"/>
    </row>
    <row r="299" spans="2:6" x14ac:dyDescent="0.2">
      <c r="B299" s="204"/>
      <c r="C299" s="204"/>
      <c r="D299" s="204"/>
      <c r="E299" s="204"/>
      <c r="F299" s="204"/>
    </row>
    <row r="300" spans="2:6" x14ac:dyDescent="0.2">
      <c r="B300" s="204"/>
      <c r="C300" s="204"/>
      <c r="D300" s="204"/>
      <c r="E300" s="204"/>
      <c r="F300" s="204"/>
    </row>
    <row r="301" spans="2:6" x14ac:dyDescent="0.2">
      <c r="B301" s="204"/>
      <c r="C301" s="204"/>
      <c r="D301" s="204"/>
      <c r="E301" s="204"/>
      <c r="F301" s="204"/>
    </row>
    <row r="302" spans="2:6" x14ac:dyDescent="0.2">
      <c r="B302" s="204"/>
      <c r="C302" s="204"/>
      <c r="D302" s="204"/>
      <c r="E302" s="204"/>
      <c r="F302" s="204"/>
    </row>
    <row r="303" spans="2:6" x14ac:dyDescent="0.2">
      <c r="B303" s="204"/>
      <c r="C303" s="204"/>
      <c r="D303" s="204"/>
      <c r="E303" s="204"/>
      <c r="F303" s="204"/>
    </row>
    <row r="304" spans="2:6" x14ac:dyDescent="0.2">
      <c r="B304" s="204"/>
      <c r="C304" s="204"/>
      <c r="D304" s="204"/>
      <c r="E304" s="204"/>
      <c r="F304" s="204"/>
    </row>
    <row r="305" spans="2:6" x14ac:dyDescent="0.2">
      <c r="B305" s="204"/>
      <c r="C305" s="204"/>
      <c r="D305" s="204"/>
      <c r="E305" s="204"/>
      <c r="F305" s="204"/>
    </row>
    <row r="306" spans="2:6" x14ac:dyDescent="0.2">
      <c r="B306" s="204"/>
      <c r="C306" s="204"/>
      <c r="D306" s="204"/>
      <c r="E306" s="204"/>
      <c r="F306" s="204"/>
    </row>
    <row r="307" spans="2:6" x14ac:dyDescent="0.2">
      <c r="B307" s="204"/>
      <c r="C307" s="204"/>
      <c r="D307" s="204"/>
      <c r="E307" s="204"/>
      <c r="F307" s="204"/>
    </row>
    <row r="308" spans="2:6" x14ac:dyDescent="0.2">
      <c r="B308" s="204"/>
      <c r="C308" s="204"/>
      <c r="D308" s="204"/>
      <c r="E308" s="204"/>
      <c r="F308" s="204"/>
    </row>
    <row r="309" spans="2:6" x14ac:dyDescent="0.2">
      <c r="B309" s="204"/>
      <c r="C309" s="204"/>
      <c r="D309" s="204"/>
      <c r="E309" s="204"/>
      <c r="F309" s="204"/>
    </row>
    <row r="310" spans="2:6" x14ac:dyDescent="0.2">
      <c r="B310" s="204"/>
      <c r="C310" s="204"/>
      <c r="D310" s="204"/>
      <c r="E310" s="204"/>
      <c r="F310" s="204"/>
    </row>
    <row r="311" spans="2:6" x14ac:dyDescent="0.2">
      <c r="B311" s="204"/>
      <c r="C311" s="204"/>
      <c r="D311" s="204"/>
      <c r="E311" s="204"/>
      <c r="F311" s="204"/>
    </row>
    <row r="312" spans="2:6" x14ac:dyDescent="0.2">
      <c r="B312" s="204"/>
      <c r="C312" s="204"/>
      <c r="D312" s="204"/>
      <c r="E312" s="204"/>
      <c r="F312" s="204"/>
    </row>
    <row r="313" spans="2:6" x14ac:dyDescent="0.2">
      <c r="B313" s="204"/>
      <c r="C313" s="204"/>
      <c r="D313" s="204"/>
      <c r="E313" s="204"/>
      <c r="F313" s="204"/>
    </row>
    <row r="314" spans="2:6" x14ac:dyDescent="0.2">
      <c r="B314" s="204"/>
      <c r="C314" s="204"/>
      <c r="D314" s="204"/>
      <c r="E314" s="204"/>
      <c r="F314" s="204"/>
    </row>
    <row r="315" spans="2:6" x14ac:dyDescent="0.2">
      <c r="B315" s="204"/>
      <c r="C315" s="204"/>
      <c r="D315" s="204"/>
      <c r="E315" s="204"/>
      <c r="F315" s="204"/>
    </row>
    <row r="316" spans="2:6" x14ac:dyDescent="0.2">
      <c r="B316" s="204"/>
      <c r="C316" s="204"/>
      <c r="D316" s="204"/>
      <c r="E316" s="204"/>
      <c r="F316" s="204"/>
    </row>
    <row r="317" spans="2:6" x14ac:dyDescent="0.2">
      <c r="B317" s="204"/>
      <c r="C317" s="204"/>
      <c r="D317" s="204"/>
      <c r="E317" s="204"/>
      <c r="F317" s="204"/>
    </row>
    <row r="318" spans="2:6" x14ac:dyDescent="0.2">
      <c r="B318" s="204"/>
      <c r="C318" s="204"/>
      <c r="D318" s="204"/>
      <c r="E318" s="204"/>
      <c r="F318" s="204"/>
    </row>
    <row r="319" spans="2:6" x14ac:dyDescent="0.2">
      <c r="B319" s="204"/>
      <c r="C319" s="204"/>
      <c r="D319" s="204"/>
      <c r="E319" s="204"/>
      <c r="F319" s="204"/>
    </row>
    <row r="320" spans="2:6" x14ac:dyDescent="0.2">
      <c r="B320" s="204"/>
      <c r="C320" s="204"/>
      <c r="D320" s="204"/>
      <c r="E320" s="204"/>
      <c r="F320" s="204"/>
    </row>
    <row r="321" spans="2:6" x14ac:dyDescent="0.2">
      <c r="B321" s="204"/>
      <c r="C321" s="204"/>
      <c r="D321" s="204"/>
      <c r="E321" s="204"/>
      <c r="F321" s="204"/>
    </row>
    <row r="322" spans="2:6" x14ac:dyDescent="0.2">
      <c r="B322" s="204"/>
      <c r="C322" s="204"/>
      <c r="D322" s="204"/>
      <c r="E322" s="204"/>
      <c r="F322" s="204"/>
    </row>
    <row r="323" spans="2:6" x14ac:dyDescent="0.2">
      <c r="B323" s="204"/>
      <c r="C323" s="204"/>
      <c r="D323" s="204"/>
      <c r="E323" s="204"/>
      <c r="F323" s="204"/>
    </row>
    <row r="324" spans="2:6" x14ac:dyDescent="0.2">
      <c r="B324" s="204"/>
      <c r="C324" s="204"/>
      <c r="D324" s="204"/>
      <c r="E324" s="204"/>
      <c r="F324" s="204"/>
    </row>
    <row r="325" spans="2:6" x14ac:dyDescent="0.2">
      <c r="B325" s="204"/>
      <c r="C325" s="204"/>
      <c r="D325" s="204"/>
      <c r="E325" s="204"/>
      <c r="F325" s="204"/>
    </row>
    <row r="326" spans="2:6" x14ac:dyDescent="0.2">
      <c r="B326" s="204"/>
      <c r="C326" s="204"/>
      <c r="D326" s="204"/>
      <c r="E326" s="204"/>
      <c r="F326" s="204"/>
    </row>
    <row r="327" spans="2:6" x14ac:dyDescent="0.2">
      <c r="B327" s="204"/>
      <c r="C327" s="204"/>
      <c r="D327" s="204"/>
      <c r="E327" s="204"/>
      <c r="F327" s="204"/>
    </row>
    <row r="328" spans="2:6" x14ac:dyDescent="0.2">
      <c r="B328" s="204"/>
      <c r="C328" s="204"/>
      <c r="D328" s="204"/>
      <c r="E328" s="204"/>
      <c r="F328" s="204"/>
    </row>
    <row r="329" spans="2:6" x14ac:dyDescent="0.2">
      <c r="B329" s="204"/>
      <c r="C329" s="204"/>
      <c r="D329" s="204"/>
      <c r="E329" s="204"/>
      <c r="F329" s="204"/>
    </row>
    <row r="330" spans="2:6" x14ac:dyDescent="0.2">
      <c r="B330" s="204"/>
      <c r="C330" s="204"/>
      <c r="D330" s="204"/>
      <c r="E330" s="204"/>
      <c r="F330" s="204"/>
    </row>
    <row r="331" spans="2:6" x14ac:dyDescent="0.2">
      <c r="B331" s="204"/>
      <c r="C331" s="204"/>
      <c r="D331" s="204"/>
      <c r="E331" s="204"/>
      <c r="F331" s="204"/>
    </row>
    <row r="332" spans="2:6" x14ac:dyDescent="0.2">
      <c r="B332" s="204"/>
      <c r="C332" s="204"/>
      <c r="D332" s="204"/>
      <c r="E332" s="204"/>
      <c r="F332" s="204"/>
    </row>
    <row r="333" spans="2:6" x14ac:dyDescent="0.2">
      <c r="B333" s="204"/>
      <c r="C333" s="204"/>
      <c r="D333" s="204"/>
      <c r="E333" s="204"/>
      <c r="F333" s="204"/>
    </row>
    <row r="334" spans="2:6" x14ac:dyDescent="0.2">
      <c r="B334" s="204"/>
      <c r="C334" s="204"/>
      <c r="D334" s="204"/>
      <c r="E334" s="204"/>
      <c r="F334" s="204"/>
    </row>
    <row r="335" spans="2:6" x14ac:dyDescent="0.2">
      <c r="B335" s="204"/>
      <c r="C335" s="204"/>
      <c r="D335" s="204"/>
      <c r="E335" s="204"/>
      <c r="F335" s="204"/>
    </row>
    <row r="336" spans="2:6" x14ac:dyDescent="0.2">
      <c r="B336" s="204"/>
      <c r="C336" s="204"/>
      <c r="D336" s="204"/>
      <c r="E336" s="204"/>
      <c r="F336" s="204"/>
    </row>
    <row r="337" spans="2:6" x14ac:dyDescent="0.2">
      <c r="B337" s="204"/>
      <c r="C337" s="204"/>
      <c r="D337" s="204"/>
      <c r="E337" s="204"/>
      <c r="F337" s="204"/>
    </row>
    <row r="338" spans="2:6" x14ac:dyDescent="0.2">
      <c r="B338" s="204"/>
      <c r="C338" s="204"/>
      <c r="D338" s="204"/>
      <c r="E338" s="204"/>
      <c r="F338" s="204"/>
    </row>
    <row r="339" spans="2:6" x14ac:dyDescent="0.2">
      <c r="B339" s="204"/>
      <c r="C339" s="204"/>
      <c r="D339" s="204"/>
      <c r="E339" s="204"/>
      <c r="F339" s="204"/>
    </row>
    <row r="340" spans="2:6" x14ac:dyDescent="0.2">
      <c r="B340" s="204"/>
      <c r="C340" s="204"/>
      <c r="D340" s="204"/>
      <c r="E340" s="204"/>
      <c r="F340" s="204"/>
    </row>
    <row r="341" spans="2:6" x14ac:dyDescent="0.2">
      <c r="B341" s="204"/>
      <c r="C341" s="204"/>
      <c r="D341" s="204"/>
      <c r="E341" s="204"/>
      <c r="F341" s="204"/>
    </row>
    <row r="342" spans="2:6" x14ac:dyDescent="0.2">
      <c r="B342" s="204"/>
      <c r="C342" s="204"/>
      <c r="D342" s="204"/>
      <c r="E342" s="204"/>
      <c r="F342" s="204"/>
    </row>
    <row r="343" spans="2:6" x14ac:dyDescent="0.2">
      <c r="B343" s="204"/>
      <c r="C343" s="204"/>
      <c r="D343" s="204"/>
      <c r="E343" s="204"/>
      <c r="F343" s="204"/>
    </row>
    <row r="344" spans="2:6" x14ac:dyDescent="0.2">
      <c r="B344" s="204"/>
      <c r="C344" s="204"/>
      <c r="D344" s="204"/>
      <c r="E344" s="204"/>
      <c r="F344" s="204"/>
    </row>
    <row r="345" spans="2:6" x14ac:dyDescent="0.2">
      <c r="B345" s="204"/>
      <c r="C345" s="204"/>
      <c r="D345" s="204"/>
      <c r="E345" s="204"/>
      <c r="F345" s="204"/>
    </row>
    <row r="346" spans="2:6" x14ac:dyDescent="0.2">
      <c r="B346" s="204"/>
      <c r="C346" s="204"/>
      <c r="D346" s="204"/>
      <c r="E346" s="204"/>
      <c r="F346" s="204"/>
    </row>
    <row r="347" spans="2:6" x14ac:dyDescent="0.2">
      <c r="B347" s="204"/>
      <c r="C347" s="204"/>
      <c r="D347" s="204"/>
      <c r="E347" s="204"/>
      <c r="F347" s="204"/>
    </row>
    <row r="348" spans="2:6" x14ac:dyDescent="0.2">
      <c r="B348" s="204"/>
      <c r="C348" s="204"/>
      <c r="D348" s="204"/>
      <c r="E348" s="204"/>
      <c r="F348" s="204"/>
    </row>
    <row r="349" spans="2:6" x14ac:dyDescent="0.2">
      <c r="B349" s="204"/>
      <c r="C349" s="204"/>
      <c r="D349" s="204"/>
      <c r="E349" s="204"/>
      <c r="F349" s="204"/>
    </row>
    <row r="350" spans="2:6" x14ac:dyDescent="0.2">
      <c r="B350" s="204"/>
      <c r="C350" s="204"/>
      <c r="D350" s="204"/>
      <c r="E350" s="204"/>
      <c r="F350" s="204"/>
    </row>
    <row r="351" spans="2:6" x14ac:dyDescent="0.2">
      <c r="B351" s="204"/>
      <c r="C351" s="204"/>
      <c r="D351" s="204"/>
      <c r="E351" s="204"/>
      <c r="F351" s="204"/>
    </row>
    <row r="352" spans="2:6" x14ac:dyDescent="0.2">
      <c r="B352" s="204"/>
      <c r="C352" s="204"/>
      <c r="D352" s="204"/>
      <c r="E352" s="204"/>
      <c r="F352" s="204"/>
    </row>
    <row r="353" spans="2:6" x14ac:dyDescent="0.2">
      <c r="B353" s="204"/>
      <c r="C353" s="204"/>
      <c r="D353" s="204"/>
      <c r="E353" s="204"/>
      <c r="F353" s="204"/>
    </row>
    <row r="354" spans="2:6" x14ac:dyDescent="0.2">
      <c r="B354" s="204"/>
      <c r="C354" s="204"/>
      <c r="D354" s="204"/>
      <c r="E354" s="204"/>
      <c r="F354" s="204"/>
    </row>
    <row r="355" spans="2:6" x14ac:dyDescent="0.2">
      <c r="B355" s="204"/>
      <c r="C355" s="204"/>
      <c r="D355" s="204"/>
      <c r="E355" s="204"/>
      <c r="F355" s="204"/>
    </row>
    <row r="356" spans="2:6" x14ac:dyDescent="0.2">
      <c r="B356" s="204"/>
      <c r="C356" s="204"/>
      <c r="D356" s="204"/>
      <c r="E356" s="204"/>
      <c r="F356" s="204"/>
    </row>
    <row r="357" spans="2:6" x14ac:dyDescent="0.2">
      <c r="B357" s="204"/>
      <c r="C357" s="204"/>
      <c r="D357" s="204"/>
      <c r="E357" s="204"/>
      <c r="F357" s="204"/>
    </row>
    <row r="358" spans="2:6" x14ac:dyDescent="0.2">
      <c r="B358" s="204"/>
      <c r="C358" s="204"/>
      <c r="D358" s="204"/>
      <c r="E358" s="204"/>
      <c r="F358" s="204"/>
    </row>
    <row r="359" spans="2:6" x14ac:dyDescent="0.2">
      <c r="B359" s="204"/>
      <c r="C359" s="204"/>
      <c r="D359" s="204"/>
      <c r="E359" s="204"/>
      <c r="F359" s="204"/>
    </row>
    <row r="360" spans="2:6" x14ac:dyDescent="0.2">
      <c r="B360" s="204"/>
      <c r="C360" s="204"/>
      <c r="D360" s="204"/>
      <c r="E360" s="204"/>
      <c r="F360" s="204"/>
    </row>
    <row r="361" spans="2:6" x14ac:dyDescent="0.2">
      <c r="B361" s="204"/>
      <c r="C361" s="204"/>
      <c r="D361" s="204"/>
      <c r="E361" s="204"/>
      <c r="F361" s="204"/>
    </row>
    <row r="362" spans="2:6" x14ac:dyDescent="0.2">
      <c r="B362" s="204"/>
      <c r="C362" s="204"/>
      <c r="D362" s="204"/>
      <c r="E362" s="204"/>
      <c r="F362" s="204"/>
    </row>
    <row r="363" spans="2:6" x14ac:dyDescent="0.2">
      <c r="B363" s="204"/>
      <c r="C363" s="204"/>
      <c r="D363" s="204"/>
      <c r="E363" s="204"/>
      <c r="F363" s="204"/>
    </row>
    <row r="364" spans="2:6" x14ac:dyDescent="0.2">
      <c r="B364" s="204"/>
      <c r="C364" s="204"/>
      <c r="D364" s="204"/>
      <c r="E364" s="204"/>
      <c r="F364" s="204"/>
    </row>
    <row r="365" spans="2:6" x14ac:dyDescent="0.2">
      <c r="B365" s="204"/>
      <c r="C365" s="204"/>
      <c r="D365" s="204"/>
      <c r="E365" s="204"/>
      <c r="F365" s="204"/>
    </row>
    <row r="366" spans="2:6" x14ac:dyDescent="0.2">
      <c r="B366" s="204"/>
      <c r="C366" s="204"/>
      <c r="D366" s="204"/>
      <c r="E366" s="204"/>
      <c r="F366" s="204"/>
    </row>
    <row r="367" spans="2:6" x14ac:dyDescent="0.2">
      <c r="B367" s="204"/>
      <c r="C367" s="204"/>
      <c r="D367" s="204"/>
      <c r="E367" s="204"/>
      <c r="F367" s="204"/>
    </row>
    <row r="368" spans="2:6" x14ac:dyDescent="0.2">
      <c r="B368" s="204"/>
      <c r="C368" s="204"/>
      <c r="D368" s="204"/>
      <c r="E368" s="204"/>
      <c r="F368" s="204"/>
    </row>
    <row r="369" spans="2:6" x14ac:dyDescent="0.2">
      <c r="B369" s="204"/>
      <c r="C369" s="204"/>
      <c r="D369" s="204"/>
      <c r="E369" s="204"/>
      <c r="F369" s="204"/>
    </row>
    <row r="370" spans="2:6" x14ac:dyDescent="0.2">
      <c r="B370" s="204"/>
      <c r="C370" s="204"/>
      <c r="D370" s="204"/>
      <c r="E370" s="204"/>
      <c r="F370" s="204"/>
    </row>
    <row r="371" spans="2:6" x14ac:dyDescent="0.2">
      <c r="B371" s="204"/>
      <c r="C371" s="204"/>
      <c r="D371" s="204"/>
      <c r="E371" s="204"/>
      <c r="F371" s="204"/>
    </row>
    <row r="372" spans="2:6" x14ac:dyDescent="0.2">
      <c r="B372" s="204"/>
      <c r="C372" s="204"/>
      <c r="D372" s="204"/>
      <c r="E372" s="204"/>
      <c r="F372" s="204"/>
    </row>
    <row r="373" spans="2:6" x14ac:dyDescent="0.2">
      <c r="B373" s="204"/>
      <c r="C373" s="204"/>
      <c r="D373" s="204"/>
      <c r="E373" s="204"/>
      <c r="F373" s="204"/>
    </row>
    <row r="374" spans="2:6" x14ac:dyDescent="0.2">
      <c r="B374" s="204"/>
      <c r="C374" s="204"/>
      <c r="D374" s="204"/>
      <c r="E374" s="204"/>
      <c r="F374" s="204"/>
    </row>
    <row r="375" spans="2:6" x14ac:dyDescent="0.2">
      <c r="B375" s="204"/>
      <c r="C375" s="204"/>
      <c r="D375" s="204"/>
      <c r="E375" s="204"/>
      <c r="F375" s="204"/>
    </row>
    <row r="376" spans="2:6" x14ac:dyDescent="0.2">
      <c r="B376" s="204"/>
      <c r="C376" s="204"/>
      <c r="D376" s="204"/>
      <c r="E376" s="204"/>
      <c r="F376" s="204"/>
    </row>
    <row r="377" spans="2:6" x14ac:dyDescent="0.2">
      <c r="B377" s="204"/>
      <c r="C377" s="204"/>
      <c r="D377" s="204"/>
      <c r="E377" s="204"/>
      <c r="F377" s="204"/>
    </row>
    <row r="378" spans="2:6" x14ac:dyDescent="0.2">
      <c r="B378" s="204"/>
      <c r="C378" s="204"/>
      <c r="D378" s="204"/>
      <c r="E378" s="204"/>
      <c r="F378" s="204"/>
    </row>
    <row r="379" spans="2:6" x14ac:dyDescent="0.2">
      <c r="B379" s="204"/>
      <c r="C379" s="204"/>
      <c r="D379" s="204"/>
      <c r="E379" s="204"/>
      <c r="F379" s="204"/>
    </row>
    <row r="380" spans="2:6" x14ac:dyDescent="0.2">
      <c r="B380" s="204"/>
      <c r="C380" s="204"/>
      <c r="D380" s="204"/>
      <c r="E380" s="204"/>
      <c r="F380" s="204"/>
    </row>
    <row r="381" spans="2:6" x14ac:dyDescent="0.2">
      <c r="B381" s="204"/>
      <c r="C381" s="204"/>
      <c r="D381" s="204"/>
      <c r="E381" s="204"/>
      <c r="F381" s="204"/>
    </row>
    <row r="382" spans="2:6" x14ac:dyDescent="0.2">
      <c r="B382" s="204"/>
      <c r="C382" s="204"/>
      <c r="D382" s="204"/>
      <c r="E382" s="204"/>
      <c r="F382" s="204"/>
    </row>
    <row r="383" spans="2:6" x14ac:dyDescent="0.2">
      <c r="B383" s="204"/>
      <c r="C383" s="204"/>
      <c r="D383" s="204"/>
      <c r="E383" s="204"/>
      <c r="F383" s="204"/>
    </row>
    <row r="384" spans="2:6" x14ac:dyDescent="0.2">
      <c r="B384" s="204"/>
      <c r="C384" s="204"/>
      <c r="D384" s="204"/>
      <c r="E384" s="204"/>
      <c r="F384" s="204"/>
    </row>
    <row r="385" spans="2:6" x14ac:dyDescent="0.2">
      <c r="B385" s="204"/>
      <c r="C385" s="204"/>
      <c r="D385" s="204"/>
      <c r="E385" s="204"/>
      <c r="F385" s="204"/>
    </row>
    <row r="386" spans="2:6" x14ac:dyDescent="0.2">
      <c r="B386" s="204"/>
      <c r="C386" s="204"/>
      <c r="D386" s="204"/>
      <c r="E386" s="204"/>
      <c r="F386" s="204"/>
    </row>
    <row r="387" spans="2:6" x14ac:dyDescent="0.2">
      <c r="B387" s="204"/>
      <c r="C387" s="204"/>
      <c r="D387" s="204"/>
      <c r="E387" s="204"/>
      <c r="F387" s="204"/>
    </row>
    <row r="388" spans="2:6" x14ac:dyDescent="0.2">
      <c r="B388" s="204"/>
      <c r="C388" s="204"/>
      <c r="D388" s="204"/>
      <c r="E388" s="204"/>
      <c r="F388" s="204"/>
    </row>
    <row r="389" spans="2:6" x14ac:dyDescent="0.2">
      <c r="B389" s="204"/>
      <c r="C389" s="204"/>
      <c r="D389" s="204"/>
      <c r="E389" s="204"/>
      <c r="F389" s="204"/>
    </row>
    <row r="390" spans="2:6" x14ac:dyDescent="0.2">
      <c r="B390" s="204"/>
      <c r="C390" s="204"/>
      <c r="D390" s="204"/>
      <c r="E390" s="204"/>
      <c r="F390" s="204"/>
    </row>
    <row r="391" spans="2:6" x14ac:dyDescent="0.2">
      <c r="B391" s="204"/>
      <c r="C391" s="204"/>
      <c r="D391" s="204"/>
      <c r="E391" s="204"/>
      <c r="F391" s="204"/>
    </row>
    <row r="392" spans="2:6" x14ac:dyDescent="0.2">
      <c r="B392" s="204"/>
      <c r="C392" s="204"/>
      <c r="D392" s="204"/>
      <c r="E392" s="204"/>
      <c r="F392" s="204"/>
    </row>
    <row r="393" spans="2:6" x14ac:dyDescent="0.2">
      <c r="B393" s="204"/>
      <c r="C393" s="204"/>
      <c r="D393" s="204"/>
      <c r="E393" s="204"/>
      <c r="F393" s="204"/>
    </row>
    <row r="394" spans="2:6" x14ac:dyDescent="0.2">
      <c r="B394" s="204"/>
      <c r="C394" s="204"/>
      <c r="D394" s="204"/>
      <c r="E394" s="204"/>
      <c r="F394" s="204"/>
    </row>
    <row r="395" spans="2:6" x14ac:dyDescent="0.2">
      <c r="B395" s="204"/>
      <c r="C395" s="204"/>
      <c r="D395" s="204"/>
      <c r="E395" s="204"/>
      <c r="F395" s="204"/>
    </row>
    <row r="396" spans="2:6" x14ac:dyDescent="0.2">
      <c r="B396" s="204"/>
      <c r="C396" s="204"/>
      <c r="D396" s="204"/>
      <c r="E396" s="204"/>
      <c r="F396" s="204"/>
    </row>
    <row r="397" spans="2:6" x14ac:dyDescent="0.2">
      <c r="B397" s="204"/>
      <c r="C397" s="204"/>
      <c r="D397" s="204"/>
      <c r="E397" s="204"/>
      <c r="F397" s="204"/>
    </row>
    <row r="398" spans="2:6" x14ac:dyDescent="0.2">
      <c r="B398" s="204"/>
      <c r="C398" s="204"/>
      <c r="D398" s="204"/>
      <c r="E398" s="204"/>
      <c r="F398" s="204"/>
    </row>
    <row r="399" spans="2:6" x14ac:dyDescent="0.2">
      <c r="B399" s="204"/>
      <c r="C399" s="204"/>
      <c r="D399" s="204"/>
      <c r="E399" s="204"/>
      <c r="F399" s="204"/>
    </row>
    <row r="400" spans="2:6" x14ac:dyDescent="0.2">
      <c r="B400" s="204"/>
      <c r="C400" s="204"/>
      <c r="D400" s="204"/>
      <c r="E400" s="204"/>
      <c r="F400" s="204"/>
    </row>
    <row r="401" spans="2:6" x14ac:dyDescent="0.2">
      <c r="B401" s="204"/>
      <c r="C401" s="204"/>
      <c r="D401" s="204"/>
      <c r="E401" s="204"/>
      <c r="F401" s="204"/>
    </row>
    <row r="402" spans="2:6" x14ac:dyDescent="0.2">
      <c r="B402" s="204"/>
      <c r="C402" s="204"/>
      <c r="D402" s="204"/>
      <c r="E402" s="204"/>
      <c r="F402" s="204"/>
    </row>
    <row r="403" spans="2:6" x14ac:dyDescent="0.2">
      <c r="B403" s="204"/>
      <c r="C403" s="204"/>
      <c r="D403" s="204"/>
      <c r="E403" s="204"/>
      <c r="F403" s="204"/>
    </row>
    <row r="404" spans="2:6" x14ac:dyDescent="0.2">
      <c r="B404" s="204"/>
      <c r="C404" s="204"/>
      <c r="D404" s="204"/>
      <c r="E404" s="204"/>
      <c r="F404" s="204"/>
    </row>
    <row r="405" spans="2:6" x14ac:dyDescent="0.2">
      <c r="B405" s="204"/>
      <c r="C405" s="204"/>
      <c r="D405" s="204"/>
      <c r="E405" s="204"/>
      <c r="F405" s="204"/>
    </row>
    <row r="406" spans="2:6" x14ac:dyDescent="0.2">
      <c r="B406" s="204"/>
      <c r="C406" s="204"/>
      <c r="D406" s="204"/>
      <c r="E406" s="204"/>
      <c r="F406" s="204"/>
    </row>
    <row r="407" spans="2:6" x14ac:dyDescent="0.2">
      <c r="B407" s="204"/>
      <c r="C407" s="204"/>
      <c r="D407" s="204"/>
      <c r="E407" s="204"/>
      <c r="F407" s="204"/>
    </row>
    <row r="408" spans="2:6" x14ac:dyDescent="0.2">
      <c r="B408" s="204"/>
      <c r="C408" s="204"/>
      <c r="D408" s="204"/>
      <c r="E408" s="204"/>
      <c r="F408" s="204"/>
    </row>
    <row r="409" spans="2:6" x14ac:dyDescent="0.2">
      <c r="B409" s="204"/>
      <c r="C409" s="204"/>
      <c r="D409" s="204"/>
      <c r="E409" s="204"/>
      <c r="F409" s="204"/>
    </row>
    <row r="410" spans="2:6" x14ac:dyDescent="0.2">
      <c r="B410" s="204"/>
      <c r="C410" s="204"/>
      <c r="D410" s="204"/>
      <c r="E410" s="204"/>
      <c r="F410" s="204"/>
    </row>
    <row r="411" spans="2:6" x14ac:dyDescent="0.2">
      <c r="B411" s="204"/>
      <c r="C411" s="204"/>
      <c r="D411" s="204"/>
      <c r="E411" s="204"/>
      <c r="F411" s="204"/>
    </row>
    <row r="412" spans="2:6" x14ac:dyDescent="0.2">
      <c r="B412" s="204"/>
      <c r="C412" s="204"/>
      <c r="D412" s="204"/>
      <c r="E412" s="204"/>
      <c r="F412" s="204"/>
    </row>
    <row r="413" spans="2:6" x14ac:dyDescent="0.2">
      <c r="B413" s="204"/>
      <c r="C413" s="204"/>
      <c r="D413" s="204"/>
      <c r="E413" s="204"/>
      <c r="F413" s="204"/>
    </row>
    <row r="414" spans="2:6" x14ac:dyDescent="0.2">
      <c r="B414" s="204"/>
      <c r="C414" s="204"/>
      <c r="D414" s="204"/>
      <c r="E414" s="204"/>
      <c r="F414" s="204"/>
    </row>
    <row r="415" spans="2:6" x14ac:dyDescent="0.2">
      <c r="B415" s="204"/>
      <c r="C415" s="204"/>
      <c r="D415" s="204"/>
      <c r="E415" s="204"/>
      <c r="F415" s="204"/>
    </row>
    <row r="416" spans="2:6" x14ac:dyDescent="0.2">
      <c r="B416" s="204"/>
      <c r="C416" s="204"/>
      <c r="D416" s="204"/>
      <c r="E416" s="204"/>
      <c r="F416" s="204"/>
    </row>
    <row r="417" spans="2:6" x14ac:dyDescent="0.2">
      <c r="B417" s="204"/>
      <c r="C417" s="204"/>
      <c r="D417" s="204"/>
      <c r="E417" s="204"/>
      <c r="F417" s="204"/>
    </row>
    <row r="418" spans="2:6" x14ac:dyDescent="0.2">
      <c r="B418" s="204"/>
      <c r="C418" s="204"/>
      <c r="D418" s="204"/>
      <c r="E418" s="204"/>
      <c r="F418" s="204"/>
    </row>
    <row r="419" spans="2:6" x14ac:dyDescent="0.2">
      <c r="B419" s="204"/>
      <c r="C419" s="204"/>
      <c r="D419" s="204"/>
      <c r="E419" s="204"/>
      <c r="F419" s="204"/>
    </row>
    <row r="420" spans="2:6" x14ac:dyDescent="0.2">
      <c r="B420" s="204"/>
      <c r="C420" s="204"/>
      <c r="D420" s="204"/>
      <c r="E420" s="204"/>
      <c r="F420" s="204"/>
    </row>
    <row r="421" spans="2:6" x14ac:dyDescent="0.2">
      <c r="B421" s="204"/>
      <c r="C421" s="204"/>
      <c r="D421" s="204"/>
      <c r="E421" s="204"/>
      <c r="F421" s="204"/>
    </row>
    <row r="422" spans="2:6" x14ac:dyDescent="0.2">
      <c r="B422" s="204"/>
      <c r="C422" s="204"/>
      <c r="D422" s="204"/>
      <c r="E422" s="204"/>
      <c r="F422" s="204"/>
    </row>
    <row r="423" spans="2:6" x14ac:dyDescent="0.2">
      <c r="B423" s="204"/>
      <c r="C423" s="204"/>
      <c r="D423" s="204"/>
      <c r="E423" s="204"/>
      <c r="F423" s="204"/>
    </row>
    <row r="424" spans="2:6" x14ac:dyDescent="0.2">
      <c r="B424" s="204"/>
      <c r="C424" s="204"/>
      <c r="D424" s="204"/>
      <c r="E424" s="204"/>
      <c r="F424" s="204"/>
    </row>
    <row r="425" spans="2:6" x14ac:dyDescent="0.2">
      <c r="B425" s="204"/>
      <c r="C425" s="204"/>
      <c r="D425" s="204"/>
      <c r="E425" s="204"/>
      <c r="F425" s="204"/>
    </row>
    <row r="426" spans="2:6" x14ac:dyDescent="0.2">
      <c r="B426" s="204"/>
      <c r="C426" s="204"/>
      <c r="D426" s="204"/>
      <c r="E426" s="204"/>
      <c r="F426" s="204"/>
    </row>
    <row r="427" spans="2:6" x14ac:dyDescent="0.2">
      <c r="B427" s="204"/>
      <c r="C427" s="204"/>
      <c r="D427" s="204"/>
      <c r="E427" s="204"/>
      <c r="F427" s="204"/>
    </row>
    <row r="428" spans="2:6" x14ac:dyDescent="0.2">
      <c r="B428" s="204"/>
      <c r="C428" s="204"/>
      <c r="D428" s="204"/>
      <c r="E428" s="204"/>
      <c r="F428" s="204"/>
    </row>
    <row r="429" spans="2:6" x14ac:dyDescent="0.2">
      <c r="B429" s="204"/>
      <c r="C429" s="204"/>
      <c r="D429" s="204"/>
      <c r="E429" s="204"/>
      <c r="F429" s="204"/>
    </row>
    <row r="430" spans="2:6" x14ac:dyDescent="0.2">
      <c r="B430" s="204"/>
      <c r="C430" s="204"/>
      <c r="D430" s="204"/>
      <c r="E430" s="204"/>
      <c r="F430" s="204"/>
    </row>
    <row r="431" spans="2:6" x14ac:dyDescent="0.2">
      <c r="B431" s="204"/>
      <c r="C431" s="204"/>
      <c r="D431" s="204"/>
      <c r="E431" s="204"/>
      <c r="F431" s="204"/>
    </row>
    <row r="432" spans="2:6" x14ac:dyDescent="0.2">
      <c r="B432" s="204"/>
      <c r="C432" s="204"/>
      <c r="D432" s="204"/>
      <c r="E432" s="204"/>
      <c r="F432" s="204"/>
    </row>
    <row r="433" spans="2:6" x14ac:dyDescent="0.2">
      <c r="B433" s="204"/>
      <c r="C433" s="204"/>
      <c r="D433" s="204"/>
      <c r="E433" s="204"/>
      <c r="F433" s="204"/>
    </row>
    <row r="434" spans="2:6" x14ac:dyDescent="0.2">
      <c r="B434" s="204"/>
      <c r="C434" s="204"/>
      <c r="D434" s="204"/>
      <c r="E434" s="204"/>
      <c r="F434" s="204"/>
    </row>
    <row r="435" spans="2:6" x14ac:dyDescent="0.2">
      <c r="B435" s="204"/>
      <c r="C435" s="204"/>
      <c r="D435" s="204"/>
      <c r="E435" s="204"/>
      <c r="F435" s="204"/>
    </row>
    <row r="436" spans="2:6" x14ac:dyDescent="0.2">
      <c r="B436" s="204"/>
      <c r="C436" s="204"/>
      <c r="D436" s="204"/>
      <c r="E436" s="204"/>
      <c r="F436" s="204"/>
    </row>
    <row r="437" spans="2:6" x14ac:dyDescent="0.2">
      <c r="B437" s="204"/>
      <c r="C437" s="204"/>
      <c r="D437" s="204"/>
      <c r="E437" s="204"/>
      <c r="F437" s="204"/>
    </row>
    <row r="438" spans="2:6" x14ac:dyDescent="0.2">
      <c r="B438" s="204"/>
      <c r="C438" s="204"/>
      <c r="D438" s="204"/>
      <c r="E438" s="204"/>
      <c r="F438" s="204"/>
    </row>
    <row r="439" spans="2:6" x14ac:dyDescent="0.2">
      <c r="B439" s="204"/>
      <c r="C439" s="204"/>
      <c r="D439" s="204"/>
      <c r="E439" s="204"/>
      <c r="F439" s="204"/>
    </row>
    <row r="440" spans="2:6" x14ac:dyDescent="0.2">
      <c r="B440" s="204"/>
      <c r="C440" s="204"/>
      <c r="D440" s="204"/>
      <c r="E440" s="204"/>
      <c r="F440" s="204"/>
    </row>
    <row r="441" spans="2:6" x14ac:dyDescent="0.2">
      <c r="B441" s="204"/>
      <c r="C441" s="204"/>
      <c r="D441" s="204"/>
      <c r="E441" s="204"/>
      <c r="F441" s="204"/>
    </row>
    <row r="442" spans="2:6" x14ac:dyDescent="0.2">
      <c r="B442" s="204"/>
      <c r="C442" s="204"/>
      <c r="D442" s="204"/>
      <c r="E442" s="204"/>
      <c r="F442" s="204"/>
    </row>
    <row r="443" spans="2:6" x14ac:dyDescent="0.2">
      <c r="B443" s="204"/>
      <c r="C443" s="204"/>
      <c r="D443" s="204"/>
      <c r="E443" s="204"/>
      <c r="F443" s="204"/>
    </row>
    <row r="444" spans="2:6" x14ac:dyDescent="0.2">
      <c r="B444" s="204"/>
      <c r="C444" s="204"/>
      <c r="D444" s="204"/>
      <c r="E444" s="204"/>
      <c r="F444" s="204"/>
    </row>
    <row r="445" spans="2:6" x14ac:dyDescent="0.2">
      <c r="B445" s="204"/>
      <c r="C445" s="204"/>
      <c r="D445" s="204"/>
      <c r="E445" s="204"/>
      <c r="F445" s="204"/>
    </row>
    <row r="446" spans="2:6" x14ac:dyDescent="0.2">
      <c r="B446" s="204"/>
      <c r="C446" s="204"/>
      <c r="D446" s="204"/>
      <c r="E446" s="204"/>
      <c r="F446" s="204"/>
    </row>
    <row r="447" spans="2:6" x14ac:dyDescent="0.2">
      <c r="B447" s="204"/>
      <c r="C447" s="204"/>
      <c r="D447" s="204"/>
      <c r="E447" s="204"/>
      <c r="F447" s="204"/>
    </row>
    <row r="448" spans="2:6" x14ac:dyDescent="0.2">
      <c r="B448" s="204"/>
      <c r="C448" s="204"/>
      <c r="D448" s="204"/>
      <c r="E448" s="204"/>
      <c r="F448" s="204"/>
    </row>
    <row r="449" spans="2:6" x14ac:dyDescent="0.2">
      <c r="B449" s="204"/>
      <c r="C449" s="204"/>
      <c r="D449" s="204"/>
      <c r="E449" s="204"/>
      <c r="F449" s="204"/>
    </row>
    <row r="450" spans="2:6" x14ac:dyDescent="0.2">
      <c r="B450" s="204"/>
      <c r="C450" s="204"/>
      <c r="D450" s="204"/>
      <c r="E450" s="204"/>
      <c r="F450" s="204"/>
    </row>
    <row r="451" spans="2:6" x14ac:dyDescent="0.2">
      <c r="B451" s="204"/>
      <c r="C451" s="204"/>
      <c r="D451" s="204"/>
      <c r="E451" s="204"/>
      <c r="F451" s="204"/>
    </row>
    <row r="452" spans="2:6" x14ac:dyDescent="0.2">
      <c r="B452" s="204"/>
      <c r="C452" s="204"/>
      <c r="D452" s="204"/>
      <c r="E452" s="204"/>
      <c r="F452" s="204"/>
    </row>
    <row r="453" spans="2:6" x14ac:dyDescent="0.2">
      <c r="B453" s="204"/>
      <c r="C453" s="204"/>
      <c r="D453" s="204"/>
      <c r="E453" s="204"/>
      <c r="F453" s="204"/>
    </row>
    <row r="454" spans="2:6" x14ac:dyDescent="0.2">
      <c r="B454" s="204"/>
      <c r="C454" s="204"/>
      <c r="D454" s="204"/>
      <c r="E454" s="204"/>
      <c r="F454" s="204"/>
    </row>
    <row r="455" spans="2:6" x14ac:dyDescent="0.2">
      <c r="B455" s="204"/>
      <c r="C455" s="204"/>
      <c r="D455" s="204"/>
      <c r="E455" s="204"/>
      <c r="F455" s="204"/>
    </row>
    <row r="456" spans="2:6" x14ac:dyDescent="0.2">
      <c r="B456" s="204"/>
      <c r="C456" s="204"/>
      <c r="D456" s="204"/>
      <c r="E456" s="204"/>
      <c r="F456" s="204"/>
    </row>
    <row r="457" spans="2:6" x14ac:dyDescent="0.2">
      <c r="B457" s="204"/>
      <c r="C457" s="204"/>
      <c r="D457" s="204"/>
      <c r="E457" s="204"/>
      <c r="F457" s="204"/>
    </row>
    <row r="458" spans="2:6" x14ac:dyDescent="0.2">
      <c r="B458" s="204"/>
      <c r="C458" s="204"/>
      <c r="D458" s="204"/>
      <c r="E458" s="204"/>
      <c r="F458" s="204"/>
    </row>
    <row r="459" spans="2:6" x14ac:dyDescent="0.2">
      <c r="B459" s="204"/>
      <c r="C459" s="204"/>
      <c r="D459" s="204"/>
      <c r="E459" s="204"/>
      <c r="F459" s="204"/>
    </row>
    <row r="460" spans="2:6" x14ac:dyDescent="0.2">
      <c r="B460" s="204"/>
      <c r="C460" s="204"/>
      <c r="D460" s="204"/>
      <c r="E460" s="204"/>
      <c r="F460" s="204"/>
    </row>
    <row r="461" spans="2:6" x14ac:dyDescent="0.2">
      <c r="B461" s="204"/>
      <c r="C461" s="204"/>
      <c r="D461" s="204"/>
      <c r="E461" s="204"/>
      <c r="F461" s="204"/>
    </row>
    <row r="462" spans="2:6" x14ac:dyDescent="0.2">
      <c r="B462" s="204"/>
      <c r="C462" s="204"/>
      <c r="D462" s="204"/>
      <c r="E462" s="204"/>
      <c r="F462" s="204"/>
    </row>
    <row r="463" spans="2:6" x14ac:dyDescent="0.2">
      <c r="B463" s="204"/>
      <c r="C463" s="204"/>
      <c r="D463" s="204"/>
      <c r="E463" s="204"/>
      <c r="F463" s="204"/>
    </row>
    <row r="464" spans="2:6" x14ac:dyDescent="0.2">
      <c r="B464" s="204"/>
      <c r="C464" s="204"/>
      <c r="D464" s="204"/>
      <c r="E464" s="204"/>
      <c r="F464" s="204"/>
    </row>
    <row r="465" spans="2:6" x14ac:dyDescent="0.2">
      <c r="B465" s="204"/>
      <c r="C465" s="204"/>
      <c r="D465" s="204"/>
      <c r="E465" s="204"/>
      <c r="F465" s="204"/>
    </row>
    <row r="466" spans="2:6" x14ac:dyDescent="0.2">
      <c r="B466" s="204"/>
      <c r="C466" s="204"/>
      <c r="D466" s="204"/>
      <c r="E466" s="204"/>
      <c r="F466" s="204"/>
    </row>
    <row r="467" spans="2:6" x14ac:dyDescent="0.2">
      <c r="B467" s="204"/>
      <c r="C467" s="204"/>
      <c r="D467" s="204"/>
      <c r="E467" s="204"/>
      <c r="F467" s="204"/>
    </row>
    <row r="468" spans="2:6" x14ac:dyDescent="0.2">
      <c r="B468" s="204"/>
      <c r="C468" s="204"/>
      <c r="D468" s="204"/>
      <c r="E468" s="204"/>
      <c r="F468" s="204"/>
    </row>
    <row r="469" spans="2:6" x14ac:dyDescent="0.2">
      <c r="B469" s="204"/>
      <c r="C469" s="204"/>
      <c r="D469" s="204"/>
      <c r="E469" s="204"/>
      <c r="F469" s="204"/>
    </row>
    <row r="470" spans="2:6" x14ac:dyDescent="0.2">
      <c r="B470" s="204"/>
      <c r="C470" s="204"/>
      <c r="D470" s="204"/>
      <c r="E470" s="204"/>
      <c r="F470" s="204"/>
    </row>
    <row r="471" spans="2:6" x14ac:dyDescent="0.2">
      <c r="B471" s="204"/>
      <c r="C471" s="204"/>
      <c r="D471" s="204"/>
      <c r="E471" s="204"/>
      <c r="F471" s="204"/>
    </row>
    <row r="472" spans="2:6" x14ac:dyDescent="0.2">
      <c r="B472" s="204"/>
      <c r="C472" s="204"/>
      <c r="D472" s="204"/>
      <c r="E472" s="204"/>
      <c r="F472" s="204"/>
    </row>
    <row r="473" spans="2:6" x14ac:dyDescent="0.2">
      <c r="B473" s="204"/>
      <c r="C473" s="204"/>
      <c r="D473" s="204"/>
      <c r="E473" s="204"/>
      <c r="F473" s="204"/>
    </row>
    <row r="474" spans="2:6" x14ac:dyDescent="0.2">
      <c r="B474" s="204"/>
      <c r="C474" s="204"/>
      <c r="D474" s="204"/>
      <c r="E474" s="204"/>
      <c r="F474" s="204"/>
    </row>
    <row r="475" spans="2:6" x14ac:dyDescent="0.2">
      <c r="B475" s="204"/>
      <c r="C475" s="204"/>
      <c r="D475" s="204"/>
      <c r="E475" s="204"/>
      <c r="F475" s="204"/>
    </row>
    <row r="476" spans="2:6" x14ac:dyDescent="0.2">
      <c r="B476" s="204"/>
      <c r="C476" s="204"/>
      <c r="D476" s="204"/>
      <c r="E476" s="204"/>
      <c r="F476" s="204"/>
    </row>
    <row r="477" spans="2:6" x14ac:dyDescent="0.2">
      <c r="B477" s="204"/>
      <c r="C477" s="204"/>
      <c r="D477" s="204"/>
      <c r="E477" s="204"/>
      <c r="F477" s="204"/>
    </row>
    <row r="478" spans="2:6" x14ac:dyDescent="0.2">
      <c r="B478" s="204"/>
      <c r="C478" s="204"/>
      <c r="D478" s="204"/>
      <c r="E478" s="204"/>
      <c r="F478" s="204"/>
    </row>
    <row r="479" spans="2:6" x14ac:dyDescent="0.2">
      <c r="B479" s="204"/>
      <c r="C479" s="204"/>
      <c r="D479" s="204"/>
      <c r="E479" s="204"/>
      <c r="F479" s="204"/>
    </row>
    <row r="480" spans="2:6" x14ac:dyDescent="0.2">
      <c r="B480" s="204"/>
      <c r="C480" s="204"/>
      <c r="D480" s="204"/>
      <c r="E480" s="204"/>
      <c r="F480" s="204"/>
    </row>
    <row r="481" spans="2:6" x14ac:dyDescent="0.2">
      <c r="B481" s="204"/>
      <c r="C481" s="204"/>
      <c r="D481" s="204"/>
      <c r="E481" s="204"/>
      <c r="F481" s="204"/>
    </row>
    <row r="482" spans="2:6" x14ac:dyDescent="0.2">
      <c r="B482" s="204"/>
      <c r="C482" s="204"/>
      <c r="D482" s="204"/>
      <c r="E482" s="204"/>
      <c r="F482" s="204"/>
    </row>
    <row r="483" spans="2:6" x14ac:dyDescent="0.2">
      <c r="B483" s="204"/>
      <c r="C483" s="204"/>
      <c r="D483" s="204"/>
      <c r="E483" s="204"/>
      <c r="F483" s="204"/>
    </row>
    <row r="484" spans="2:6" x14ac:dyDescent="0.2">
      <c r="B484" s="204"/>
      <c r="C484" s="204"/>
      <c r="D484" s="204"/>
      <c r="E484" s="204"/>
      <c r="F484" s="204"/>
    </row>
    <row r="485" spans="2:6" x14ac:dyDescent="0.2">
      <c r="B485" s="204"/>
      <c r="C485" s="204"/>
      <c r="D485" s="204"/>
      <c r="E485" s="204"/>
      <c r="F485" s="204"/>
    </row>
    <row r="486" spans="2:6" x14ac:dyDescent="0.2">
      <c r="B486" s="204"/>
      <c r="C486" s="204"/>
      <c r="D486" s="204"/>
      <c r="E486" s="204"/>
      <c r="F486" s="204"/>
    </row>
    <row r="487" spans="2:6" x14ac:dyDescent="0.2">
      <c r="B487" s="204"/>
      <c r="C487" s="204"/>
      <c r="D487" s="204"/>
      <c r="E487" s="204"/>
      <c r="F487" s="204"/>
    </row>
    <row r="488" spans="2:6" x14ac:dyDescent="0.2">
      <c r="B488" s="204"/>
      <c r="C488" s="204"/>
      <c r="D488" s="204"/>
      <c r="E488" s="204"/>
      <c r="F488" s="204"/>
    </row>
    <row r="489" spans="2:6" x14ac:dyDescent="0.2">
      <c r="B489" s="204"/>
      <c r="C489" s="204"/>
      <c r="D489" s="204"/>
      <c r="E489" s="204"/>
      <c r="F489" s="204"/>
    </row>
    <row r="490" spans="2:6" x14ac:dyDescent="0.2">
      <c r="B490" s="204"/>
      <c r="C490" s="204"/>
      <c r="D490" s="204"/>
      <c r="E490" s="204"/>
      <c r="F490" s="204"/>
    </row>
    <row r="491" spans="2:6" x14ac:dyDescent="0.2">
      <c r="B491" s="204"/>
      <c r="C491" s="204"/>
      <c r="D491" s="204"/>
      <c r="E491" s="204"/>
      <c r="F491" s="204"/>
    </row>
    <row r="492" spans="2:6" x14ac:dyDescent="0.2">
      <c r="B492" s="204"/>
      <c r="C492" s="204"/>
      <c r="D492" s="204"/>
      <c r="E492" s="204"/>
      <c r="F492" s="204"/>
    </row>
    <row r="493" spans="2:6" x14ac:dyDescent="0.2">
      <c r="B493" s="204"/>
      <c r="C493" s="204"/>
      <c r="D493" s="204"/>
      <c r="E493" s="204"/>
      <c r="F493" s="204"/>
    </row>
    <row r="494" spans="2:6" x14ac:dyDescent="0.2">
      <c r="B494" s="204"/>
      <c r="C494" s="204"/>
      <c r="D494" s="204"/>
      <c r="E494" s="204"/>
      <c r="F494" s="204"/>
    </row>
    <row r="495" spans="2:6" x14ac:dyDescent="0.2">
      <c r="B495" s="204"/>
      <c r="C495" s="204"/>
      <c r="D495" s="204"/>
      <c r="E495" s="204"/>
      <c r="F495" s="204"/>
    </row>
    <row r="496" spans="2:6" x14ac:dyDescent="0.2">
      <c r="B496" s="204"/>
      <c r="C496" s="204"/>
      <c r="D496" s="204"/>
      <c r="E496" s="204"/>
      <c r="F496" s="204"/>
    </row>
    <row r="497" spans="2:6" x14ac:dyDescent="0.2">
      <c r="B497" s="204"/>
      <c r="C497" s="204"/>
      <c r="D497" s="204"/>
      <c r="E497" s="204"/>
      <c r="F497" s="204"/>
    </row>
    <row r="498" spans="2:6" x14ac:dyDescent="0.2">
      <c r="B498" s="204"/>
      <c r="C498" s="204"/>
      <c r="D498" s="204"/>
      <c r="E498" s="204"/>
      <c r="F498" s="204"/>
    </row>
    <row r="499" spans="2:6" x14ac:dyDescent="0.2">
      <c r="B499" s="204"/>
      <c r="C499" s="204"/>
      <c r="D499" s="204"/>
      <c r="E499" s="204"/>
      <c r="F499" s="204"/>
    </row>
    <row r="500" spans="2:6" x14ac:dyDescent="0.2">
      <c r="B500" s="204"/>
      <c r="C500" s="204"/>
      <c r="D500" s="204"/>
      <c r="E500" s="204"/>
      <c r="F500" s="204"/>
    </row>
    <row r="501" spans="2:6" x14ac:dyDescent="0.2">
      <c r="B501" s="204"/>
      <c r="C501" s="204"/>
      <c r="D501" s="204"/>
      <c r="E501" s="204"/>
      <c r="F501" s="204"/>
    </row>
    <row r="502" spans="2:6" x14ac:dyDescent="0.2">
      <c r="B502" s="204"/>
      <c r="C502" s="204"/>
      <c r="D502" s="204"/>
      <c r="E502" s="204"/>
      <c r="F502" s="204"/>
    </row>
    <row r="503" spans="2:6" x14ac:dyDescent="0.2">
      <c r="B503" s="204"/>
      <c r="C503" s="204"/>
      <c r="D503" s="204"/>
      <c r="E503" s="204"/>
      <c r="F503" s="204"/>
    </row>
    <row r="504" spans="2:6" x14ac:dyDescent="0.2">
      <c r="B504" s="204"/>
      <c r="C504" s="204"/>
      <c r="D504" s="204"/>
      <c r="E504" s="204"/>
      <c r="F504" s="204"/>
    </row>
    <row r="505" spans="2:6" x14ac:dyDescent="0.2">
      <c r="B505" s="204"/>
      <c r="C505" s="204"/>
      <c r="D505" s="204"/>
      <c r="E505" s="204"/>
      <c r="F505" s="204"/>
    </row>
    <row r="506" spans="2:6" x14ac:dyDescent="0.2">
      <c r="B506" s="204"/>
      <c r="C506" s="204"/>
      <c r="D506" s="204"/>
      <c r="E506" s="204"/>
      <c r="F506" s="204"/>
    </row>
    <row r="507" spans="2:6" x14ac:dyDescent="0.2">
      <c r="B507" s="204"/>
      <c r="C507" s="204"/>
      <c r="D507" s="204"/>
      <c r="E507" s="204"/>
      <c r="F507" s="204"/>
    </row>
    <row r="508" spans="2:6" x14ac:dyDescent="0.2">
      <c r="B508" s="204"/>
      <c r="C508" s="204"/>
      <c r="D508" s="204"/>
      <c r="E508" s="204"/>
      <c r="F508" s="204"/>
    </row>
    <row r="509" spans="2:6" x14ac:dyDescent="0.2">
      <c r="B509" s="204"/>
      <c r="C509" s="204"/>
      <c r="D509" s="204"/>
      <c r="E509" s="204"/>
      <c r="F509" s="204"/>
    </row>
    <row r="510" spans="2:6" x14ac:dyDescent="0.2">
      <c r="B510" s="204"/>
      <c r="C510" s="204"/>
      <c r="D510" s="204"/>
      <c r="E510" s="204"/>
      <c r="F510" s="204"/>
    </row>
    <row r="511" spans="2:6" x14ac:dyDescent="0.2">
      <c r="B511" s="204"/>
      <c r="C511" s="204"/>
      <c r="D511" s="204"/>
      <c r="E511" s="204"/>
      <c r="F511" s="204"/>
    </row>
    <row r="512" spans="2:6" x14ac:dyDescent="0.2">
      <c r="B512" s="204"/>
      <c r="C512" s="204"/>
      <c r="D512" s="204"/>
      <c r="E512" s="204"/>
      <c r="F512" s="204"/>
    </row>
    <row r="513" spans="2:6" x14ac:dyDescent="0.2">
      <c r="B513" s="204"/>
      <c r="C513" s="204"/>
      <c r="D513" s="204"/>
      <c r="E513" s="204"/>
      <c r="F513" s="204"/>
    </row>
    <row r="514" spans="2:6" x14ac:dyDescent="0.2">
      <c r="B514" s="204"/>
      <c r="C514" s="204"/>
      <c r="D514" s="204"/>
      <c r="E514" s="204"/>
      <c r="F514" s="204"/>
    </row>
    <row r="515" spans="2:6" x14ac:dyDescent="0.2">
      <c r="B515" s="204"/>
      <c r="C515" s="204"/>
      <c r="D515" s="204"/>
      <c r="E515" s="204"/>
      <c r="F515" s="204"/>
    </row>
    <row r="516" spans="2:6" x14ac:dyDescent="0.2">
      <c r="B516" s="204"/>
      <c r="C516" s="204"/>
      <c r="D516" s="204"/>
      <c r="E516" s="204"/>
      <c r="F516" s="204"/>
    </row>
    <row r="517" spans="2:6" x14ac:dyDescent="0.2">
      <c r="B517" s="204"/>
      <c r="C517" s="204"/>
      <c r="D517" s="204"/>
      <c r="E517" s="204"/>
      <c r="F517" s="204"/>
    </row>
    <row r="518" spans="2:6" x14ac:dyDescent="0.2">
      <c r="B518" s="204"/>
      <c r="C518" s="204"/>
      <c r="D518" s="204"/>
      <c r="E518" s="204"/>
      <c r="F518" s="204"/>
    </row>
    <row r="519" spans="2:6" x14ac:dyDescent="0.2">
      <c r="B519" s="204"/>
      <c r="C519" s="204"/>
      <c r="D519" s="204"/>
      <c r="E519" s="204"/>
      <c r="F519" s="204"/>
    </row>
    <row r="520" spans="2:6" x14ac:dyDescent="0.2">
      <c r="B520" s="204"/>
      <c r="C520" s="204"/>
      <c r="D520" s="204"/>
      <c r="E520" s="204"/>
      <c r="F520" s="204"/>
    </row>
    <row r="521" spans="2:6" x14ac:dyDescent="0.2">
      <c r="B521" s="204"/>
      <c r="C521" s="204"/>
      <c r="D521" s="204"/>
      <c r="E521" s="204"/>
      <c r="F521" s="204"/>
    </row>
    <row r="522" spans="2:6" x14ac:dyDescent="0.2">
      <c r="B522" s="204"/>
      <c r="C522" s="204"/>
      <c r="D522" s="204"/>
      <c r="E522" s="204"/>
      <c r="F522" s="204"/>
    </row>
    <row r="523" spans="2:6" x14ac:dyDescent="0.2">
      <c r="B523" s="204"/>
      <c r="C523" s="204"/>
      <c r="D523" s="204"/>
      <c r="E523" s="204"/>
      <c r="F523" s="204"/>
    </row>
    <row r="524" spans="2:6" x14ac:dyDescent="0.2">
      <c r="B524" s="204"/>
      <c r="C524" s="204"/>
      <c r="D524" s="204"/>
      <c r="E524" s="204"/>
      <c r="F524" s="204"/>
    </row>
    <row r="525" spans="2:6" x14ac:dyDescent="0.2">
      <c r="B525" s="204"/>
      <c r="C525" s="204"/>
      <c r="D525" s="204"/>
      <c r="E525" s="204"/>
      <c r="F525" s="204"/>
    </row>
    <row r="526" spans="2:6" x14ac:dyDescent="0.2">
      <c r="B526" s="204"/>
      <c r="C526" s="204"/>
      <c r="D526" s="204"/>
      <c r="E526" s="204"/>
      <c r="F526" s="204"/>
    </row>
    <row r="527" spans="2:6" x14ac:dyDescent="0.2">
      <c r="B527" s="204"/>
      <c r="C527" s="204"/>
      <c r="D527" s="204"/>
      <c r="E527" s="204"/>
      <c r="F527" s="204"/>
    </row>
    <row r="528" spans="2:6" x14ac:dyDescent="0.2">
      <c r="B528" s="204"/>
      <c r="C528" s="204"/>
      <c r="D528" s="204"/>
      <c r="E528" s="204"/>
      <c r="F528" s="204"/>
    </row>
    <row r="529" spans="2:6" x14ac:dyDescent="0.2">
      <c r="B529" s="204"/>
      <c r="C529" s="204"/>
      <c r="D529" s="204"/>
      <c r="E529" s="204"/>
      <c r="F529" s="204"/>
    </row>
    <row r="530" spans="2:6" x14ac:dyDescent="0.2">
      <c r="B530" s="204"/>
      <c r="C530" s="204"/>
      <c r="D530" s="204"/>
      <c r="E530" s="204"/>
      <c r="F530" s="204"/>
    </row>
    <row r="531" spans="2:6" x14ac:dyDescent="0.2">
      <c r="B531" s="204"/>
      <c r="C531" s="204"/>
      <c r="D531" s="204"/>
      <c r="E531" s="204"/>
      <c r="F531" s="204"/>
    </row>
    <row r="532" spans="2:6" x14ac:dyDescent="0.2">
      <c r="B532" s="204"/>
      <c r="C532" s="204"/>
      <c r="D532" s="204"/>
      <c r="E532" s="204"/>
      <c r="F532" s="204"/>
    </row>
    <row r="533" spans="2:6" x14ac:dyDescent="0.2">
      <c r="B533" s="204"/>
      <c r="C533" s="204"/>
      <c r="D533" s="204"/>
      <c r="E533" s="204"/>
      <c r="F533" s="204"/>
    </row>
    <row r="534" spans="2:6" x14ac:dyDescent="0.2">
      <c r="B534" s="204"/>
      <c r="C534" s="204"/>
      <c r="D534" s="204"/>
      <c r="E534" s="204"/>
      <c r="F534" s="204"/>
    </row>
    <row r="535" spans="2:6" x14ac:dyDescent="0.2">
      <c r="B535" s="204"/>
      <c r="C535" s="204"/>
      <c r="D535" s="204"/>
      <c r="E535" s="204"/>
      <c r="F535" s="204"/>
    </row>
    <row r="536" spans="2:6" x14ac:dyDescent="0.2">
      <c r="B536" s="204"/>
      <c r="C536" s="204"/>
      <c r="D536" s="204"/>
      <c r="E536" s="204"/>
      <c r="F536" s="204"/>
    </row>
    <row r="537" spans="2:6" x14ac:dyDescent="0.2">
      <c r="B537" s="204"/>
      <c r="C537" s="204"/>
      <c r="D537" s="204"/>
      <c r="E537" s="204"/>
      <c r="F537" s="204"/>
    </row>
    <row r="538" spans="2:6" x14ac:dyDescent="0.2">
      <c r="B538" s="204"/>
      <c r="C538" s="204"/>
      <c r="D538" s="204"/>
      <c r="E538" s="204"/>
      <c r="F538" s="204"/>
    </row>
    <row r="539" spans="2:6" x14ac:dyDescent="0.2">
      <c r="B539" s="204"/>
      <c r="C539" s="204"/>
      <c r="D539" s="204"/>
      <c r="E539" s="204"/>
      <c r="F539" s="204"/>
    </row>
    <row r="540" spans="2:6" x14ac:dyDescent="0.2">
      <c r="B540" s="204"/>
      <c r="C540" s="204"/>
      <c r="D540" s="204"/>
      <c r="E540" s="204"/>
      <c r="F540" s="204"/>
    </row>
    <row r="541" spans="2:6" x14ac:dyDescent="0.2">
      <c r="B541" s="204"/>
      <c r="C541" s="204"/>
      <c r="D541" s="204"/>
      <c r="E541" s="204"/>
      <c r="F541" s="204"/>
    </row>
    <row r="542" spans="2:6" x14ac:dyDescent="0.2">
      <c r="B542" s="204"/>
      <c r="C542" s="204"/>
      <c r="D542" s="204"/>
      <c r="E542" s="204"/>
      <c r="F542" s="204"/>
    </row>
    <row r="543" spans="2:6" x14ac:dyDescent="0.2">
      <c r="B543" s="204"/>
      <c r="C543" s="204"/>
      <c r="D543" s="204"/>
      <c r="E543" s="204"/>
      <c r="F543" s="204"/>
    </row>
    <row r="544" spans="2:6" x14ac:dyDescent="0.2">
      <c r="B544" s="204"/>
      <c r="C544" s="204"/>
      <c r="D544" s="204"/>
      <c r="E544" s="204"/>
      <c r="F544" s="204"/>
    </row>
    <row r="545" spans="2:6" x14ac:dyDescent="0.2">
      <c r="B545" s="204"/>
      <c r="C545" s="204"/>
      <c r="D545" s="204"/>
      <c r="E545" s="204"/>
      <c r="F545" s="204"/>
    </row>
    <row r="546" spans="2:6" x14ac:dyDescent="0.2">
      <c r="B546" s="204"/>
      <c r="C546" s="204"/>
      <c r="D546" s="204"/>
      <c r="E546" s="204"/>
      <c r="F546" s="204"/>
    </row>
    <row r="547" spans="2:6" x14ac:dyDescent="0.2">
      <c r="B547" s="204"/>
      <c r="C547" s="204"/>
      <c r="D547" s="204"/>
      <c r="E547" s="204"/>
      <c r="F547" s="204"/>
    </row>
    <row r="548" spans="2:6" x14ac:dyDescent="0.2">
      <c r="B548" s="204"/>
      <c r="C548" s="204"/>
      <c r="D548" s="204"/>
      <c r="E548" s="204"/>
      <c r="F548" s="204"/>
    </row>
    <row r="549" spans="2:6" x14ac:dyDescent="0.2">
      <c r="B549" s="204"/>
      <c r="C549" s="204"/>
      <c r="D549" s="204"/>
      <c r="E549" s="204"/>
      <c r="F549" s="204"/>
    </row>
    <row r="550" spans="2:6" x14ac:dyDescent="0.2">
      <c r="B550" s="204"/>
      <c r="C550" s="204"/>
      <c r="D550" s="204"/>
      <c r="E550" s="204"/>
      <c r="F550" s="204"/>
    </row>
    <row r="551" spans="2:6" x14ac:dyDescent="0.2">
      <c r="B551" s="204"/>
      <c r="C551" s="204"/>
      <c r="D551" s="204"/>
      <c r="E551" s="204"/>
      <c r="F551" s="204"/>
    </row>
    <row r="552" spans="2:6" x14ac:dyDescent="0.2">
      <c r="B552" s="204"/>
      <c r="C552" s="204"/>
      <c r="D552" s="204"/>
      <c r="E552" s="204"/>
      <c r="F552" s="204"/>
    </row>
    <row r="553" spans="2:6" x14ac:dyDescent="0.2">
      <c r="B553" s="204"/>
      <c r="C553" s="204"/>
      <c r="D553" s="204"/>
      <c r="E553" s="204"/>
      <c r="F553" s="204"/>
    </row>
    <row r="554" spans="2:6" x14ac:dyDescent="0.2">
      <c r="B554" s="204"/>
      <c r="C554" s="204"/>
      <c r="D554" s="204"/>
      <c r="E554" s="204"/>
      <c r="F554" s="204"/>
    </row>
    <row r="555" spans="2:6" x14ac:dyDescent="0.2">
      <c r="B555" s="204"/>
      <c r="C555" s="204"/>
      <c r="D555" s="204"/>
      <c r="E555" s="204"/>
      <c r="F555" s="204"/>
    </row>
    <row r="556" spans="2:6" x14ac:dyDescent="0.2">
      <c r="B556" s="204"/>
      <c r="C556" s="204"/>
      <c r="D556" s="204"/>
      <c r="E556" s="204"/>
      <c r="F556" s="204"/>
    </row>
    <row r="557" spans="2:6" x14ac:dyDescent="0.2">
      <c r="B557" s="204"/>
      <c r="C557" s="204"/>
      <c r="D557" s="204"/>
      <c r="E557" s="204"/>
      <c r="F557" s="204"/>
    </row>
    <row r="558" spans="2:6" x14ac:dyDescent="0.2">
      <c r="B558" s="204"/>
      <c r="C558" s="204"/>
      <c r="D558" s="204"/>
      <c r="E558" s="204"/>
      <c r="F558" s="204"/>
    </row>
    <row r="559" spans="2:6" x14ac:dyDescent="0.2">
      <c r="B559" s="204"/>
      <c r="C559" s="204"/>
      <c r="D559" s="204"/>
      <c r="E559" s="204"/>
      <c r="F559" s="204"/>
    </row>
    <row r="560" spans="2:6" x14ac:dyDescent="0.2">
      <c r="B560" s="204"/>
      <c r="C560" s="204"/>
      <c r="D560" s="204"/>
      <c r="E560" s="204"/>
      <c r="F560" s="204"/>
    </row>
    <row r="561" spans="2:6" x14ac:dyDescent="0.2">
      <c r="B561" s="204"/>
      <c r="C561" s="204"/>
      <c r="D561" s="204"/>
      <c r="E561" s="204"/>
      <c r="F561" s="204"/>
    </row>
    <row r="562" spans="2:6" x14ac:dyDescent="0.2">
      <c r="B562" s="204"/>
      <c r="C562" s="204"/>
      <c r="D562" s="204"/>
      <c r="E562" s="204"/>
      <c r="F562" s="204"/>
    </row>
    <row r="563" spans="2:6" x14ac:dyDescent="0.2">
      <c r="B563" s="204"/>
      <c r="C563" s="204"/>
      <c r="D563" s="204"/>
      <c r="E563" s="204"/>
      <c r="F563" s="204"/>
    </row>
    <row r="564" spans="2:6" x14ac:dyDescent="0.2">
      <c r="B564" s="204"/>
      <c r="C564" s="204"/>
      <c r="D564" s="204"/>
      <c r="E564" s="204"/>
      <c r="F564" s="204"/>
    </row>
    <row r="565" spans="2:6" x14ac:dyDescent="0.2">
      <c r="B565" s="204"/>
      <c r="C565" s="204"/>
      <c r="D565" s="204"/>
      <c r="E565" s="204"/>
      <c r="F565" s="204"/>
    </row>
    <row r="566" spans="2:6" x14ac:dyDescent="0.2">
      <c r="B566" s="204"/>
      <c r="C566" s="204"/>
      <c r="D566" s="204"/>
      <c r="E566" s="204"/>
      <c r="F566" s="204"/>
    </row>
    <row r="567" spans="2:6" x14ac:dyDescent="0.2">
      <c r="B567" s="204"/>
      <c r="C567" s="204"/>
      <c r="D567" s="204"/>
      <c r="E567" s="204"/>
      <c r="F567" s="204"/>
    </row>
    <row r="568" spans="2:6" x14ac:dyDescent="0.2">
      <c r="B568" s="204"/>
      <c r="C568" s="204"/>
      <c r="D568" s="204"/>
      <c r="E568" s="204"/>
      <c r="F568" s="204"/>
    </row>
    <row r="569" spans="2:6" x14ac:dyDescent="0.2">
      <c r="B569" s="204"/>
      <c r="C569" s="204"/>
      <c r="D569" s="204"/>
      <c r="E569" s="204"/>
      <c r="F569" s="204"/>
    </row>
    <row r="570" spans="2:6" x14ac:dyDescent="0.2">
      <c r="B570" s="204"/>
      <c r="C570" s="204"/>
      <c r="D570" s="204"/>
      <c r="E570" s="204"/>
      <c r="F570" s="204"/>
    </row>
    <row r="571" spans="2:6" x14ac:dyDescent="0.2">
      <c r="B571" s="204"/>
      <c r="C571" s="204"/>
      <c r="D571" s="204"/>
      <c r="E571" s="204"/>
      <c r="F571" s="204"/>
    </row>
    <row r="572" spans="2:6" x14ac:dyDescent="0.2">
      <c r="B572" s="204"/>
      <c r="C572" s="204"/>
      <c r="D572" s="204"/>
      <c r="E572" s="204"/>
      <c r="F572" s="204"/>
    </row>
    <row r="573" spans="2:6" x14ac:dyDescent="0.2">
      <c r="B573" s="204"/>
      <c r="C573" s="204"/>
      <c r="D573" s="204"/>
      <c r="E573" s="204"/>
      <c r="F573" s="204"/>
    </row>
    <row r="574" spans="2:6" x14ac:dyDescent="0.2">
      <c r="B574" s="204"/>
      <c r="C574" s="204"/>
      <c r="D574" s="204"/>
      <c r="E574" s="204"/>
      <c r="F574" s="204"/>
    </row>
    <row r="575" spans="2:6" x14ac:dyDescent="0.2">
      <c r="B575" s="204"/>
      <c r="C575" s="204"/>
      <c r="D575" s="204"/>
      <c r="E575" s="204"/>
      <c r="F575" s="204"/>
    </row>
    <row r="576" spans="2:6" x14ac:dyDescent="0.2">
      <c r="B576" s="204"/>
      <c r="C576" s="204"/>
      <c r="D576" s="204"/>
      <c r="E576" s="204"/>
      <c r="F576" s="204"/>
    </row>
    <row r="577" spans="2:6" x14ac:dyDescent="0.2">
      <c r="B577" s="204"/>
      <c r="C577" s="204"/>
      <c r="D577" s="204"/>
      <c r="E577" s="204"/>
      <c r="F577" s="204"/>
    </row>
    <row r="578" spans="2:6" x14ac:dyDescent="0.2">
      <c r="B578" s="204"/>
      <c r="C578" s="204"/>
      <c r="D578" s="204"/>
      <c r="E578" s="204"/>
      <c r="F578" s="204"/>
    </row>
    <row r="579" spans="2:6" x14ac:dyDescent="0.2">
      <c r="B579" s="204"/>
      <c r="C579" s="204"/>
      <c r="D579" s="204"/>
      <c r="E579" s="204"/>
      <c r="F579" s="204"/>
    </row>
    <row r="580" spans="2:6" x14ac:dyDescent="0.2">
      <c r="B580" s="204"/>
      <c r="C580" s="204"/>
      <c r="D580" s="204"/>
      <c r="E580" s="204"/>
      <c r="F580" s="204"/>
    </row>
    <row r="581" spans="2:6" x14ac:dyDescent="0.2">
      <c r="B581" s="204"/>
      <c r="C581" s="204"/>
      <c r="D581" s="204"/>
      <c r="E581" s="204"/>
      <c r="F581" s="204"/>
    </row>
    <row r="582" spans="2:6" x14ac:dyDescent="0.2">
      <c r="B582" s="204"/>
      <c r="C582" s="204"/>
      <c r="D582" s="204"/>
      <c r="E582" s="204"/>
      <c r="F582" s="204"/>
    </row>
    <row r="583" spans="2:6" x14ac:dyDescent="0.2">
      <c r="B583" s="204"/>
      <c r="C583" s="204"/>
      <c r="D583" s="204"/>
      <c r="E583" s="204"/>
      <c r="F583" s="204"/>
    </row>
    <row r="584" spans="2:6" x14ac:dyDescent="0.2">
      <c r="B584" s="204"/>
      <c r="C584" s="204"/>
      <c r="D584" s="204"/>
      <c r="E584" s="204"/>
      <c r="F584" s="204"/>
    </row>
    <row r="585" spans="2:6" x14ac:dyDescent="0.2">
      <c r="B585" s="204"/>
      <c r="C585" s="204"/>
      <c r="D585" s="204"/>
      <c r="E585" s="204"/>
      <c r="F585" s="204"/>
    </row>
    <row r="586" spans="2:6" x14ac:dyDescent="0.2">
      <c r="B586" s="204"/>
      <c r="C586" s="204"/>
      <c r="D586" s="204"/>
      <c r="E586" s="204"/>
      <c r="F586" s="204"/>
    </row>
    <row r="587" spans="2:6" x14ac:dyDescent="0.2">
      <c r="B587" s="204"/>
      <c r="C587" s="204"/>
      <c r="D587" s="204"/>
      <c r="E587" s="204"/>
      <c r="F587" s="204"/>
    </row>
    <row r="588" spans="2:6" x14ac:dyDescent="0.2">
      <c r="B588" s="204"/>
      <c r="C588" s="204"/>
      <c r="D588" s="204"/>
      <c r="E588" s="204"/>
      <c r="F588" s="204"/>
    </row>
    <row r="589" spans="2:6" x14ac:dyDescent="0.2">
      <c r="B589" s="204"/>
      <c r="C589" s="204"/>
      <c r="D589" s="204"/>
      <c r="E589" s="204"/>
      <c r="F589" s="204"/>
    </row>
    <row r="590" spans="2:6" x14ac:dyDescent="0.2">
      <c r="B590" s="204"/>
      <c r="C590" s="204"/>
      <c r="D590" s="204"/>
      <c r="E590" s="204"/>
      <c r="F590" s="204"/>
    </row>
    <row r="591" spans="2:6" x14ac:dyDescent="0.2">
      <c r="B591" s="204"/>
      <c r="C591" s="204"/>
      <c r="D591" s="204"/>
      <c r="E591" s="204"/>
      <c r="F591" s="204"/>
    </row>
    <row r="592" spans="2:6" x14ac:dyDescent="0.2">
      <c r="B592" s="204"/>
      <c r="C592" s="204"/>
      <c r="D592" s="204"/>
      <c r="E592" s="204"/>
      <c r="F592" s="204"/>
    </row>
    <row r="593" spans="2:6" x14ac:dyDescent="0.2">
      <c r="B593" s="204"/>
      <c r="C593" s="204"/>
      <c r="D593" s="204"/>
      <c r="E593" s="204"/>
      <c r="F593" s="204"/>
    </row>
    <row r="594" spans="2:6" x14ac:dyDescent="0.2">
      <c r="B594" s="204"/>
      <c r="C594" s="204"/>
      <c r="D594" s="204"/>
      <c r="E594" s="204"/>
      <c r="F594" s="204"/>
    </row>
    <row r="595" spans="2:6" x14ac:dyDescent="0.2">
      <c r="B595" s="204"/>
      <c r="C595" s="204"/>
      <c r="D595" s="204"/>
      <c r="E595" s="204"/>
      <c r="F595" s="204"/>
    </row>
    <row r="596" spans="2:6" x14ac:dyDescent="0.2">
      <c r="B596" s="204"/>
      <c r="C596" s="204"/>
      <c r="D596" s="204"/>
      <c r="E596" s="204"/>
      <c r="F596" s="204"/>
    </row>
    <row r="597" spans="2:6" x14ac:dyDescent="0.2">
      <c r="B597" s="204"/>
      <c r="C597" s="204"/>
      <c r="D597" s="204"/>
      <c r="E597" s="204"/>
      <c r="F597" s="204"/>
    </row>
    <row r="598" spans="2:6" x14ac:dyDescent="0.2">
      <c r="B598" s="204"/>
      <c r="C598" s="204"/>
      <c r="D598" s="204"/>
      <c r="E598" s="204"/>
      <c r="F598" s="204"/>
    </row>
    <row r="599" spans="2:6" x14ac:dyDescent="0.2">
      <c r="B599" s="204"/>
      <c r="C599" s="204"/>
      <c r="D599" s="204"/>
      <c r="E599" s="204"/>
      <c r="F599" s="204"/>
    </row>
  </sheetData>
  <printOptions horizontalCentered="1"/>
  <pageMargins left="0" right="0" top="1.1811023622047245" bottom="0" header="0" footer="0"/>
  <pageSetup paperSize="9" scale="4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245"/>
  <sheetViews>
    <sheetView topLeftCell="C1" workbookViewId="0">
      <selection activeCell="I128" sqref="I128"/>
    </sheetView>
  </sheetViews>
  <sheetFormatPr defaultRowHeight="12.75" x14ac:dyDescent="0.2"/>
  <cols>
    <col min="1" max="1" width="1.7109375" style="209" customWidth="1"/>
    <col min="2" max="2" width="23.7109375" style="209" customWidth="1"/>
    <col min="3" max="7" width="12.7109375" style="209" customWidth="1"/>
    <col min="8" max="8" width="12.7109375" style="254" customWidth="1"/>
    <col min="9" max="14" width="12.7109375" style="209" customWidth="1"/>
    <col min="15" max="15" width="17.140625" style="209" customWidth="1"/>
    <col min="16" max="16" width="13.42578125" style="209" bestFit="1" customWidth="1"/>
    <col min="17" max="256" width="9.140625" style="209"/>
    <col min="257" max="257" width="1.7109375" style="209" customWidth="1"/>
    <col min="258" max="258" width="23.7109375" style="209" customWidth="1"/>
    <col min="259" max="270" width="12.7109375" style="209" customWidth="1"/>
    <col min="271" max="271" width="17.140625" style="209" customWidth="1"/>
    <col min="272" max="272" width="13.42578125" style="209" bestFit="1" customWidth="1"/>
    <col min="273" max="512" width="9.140625" style="209"/>
    <col min="513" max="513" width="1.7109375" style="209" customWidth="1"/>
    <col min="514" max="514" width="23.7109375" style="209" customWidth="1"/>
    <col min="515" max="526" width="12.7109375" style="209" customWidth="1"/>
    <col min="527" max="527" width="17.140625" style="209" customWidth="1"/>
    <col min="528" max="528" width="13.42578125" style="209" bestFit="1" customWidth="1"/>
    <col min="529" max="768" width="9.140625" style="209"/>
    <col min="769" max="769" width="1.7109375" style="209" customWidth="1"/>
    <col min="770" max="770" width="23.7109375" style="209" customWidth="1"/>
    <col min="771" max="782" width="12.7109375" style="209" customWidth="1"/>
    <col min="783" max="783" width="17.140625" style="209" customWidth="1"/>
    <col min="784" max="784" width="13.42578125" style="209" bestFit="1" customWidth="1"/>
    <col min="785" max="1024" width="9.140625" style="209"/>
    <col min="1025" max="1025" width="1.7109375" style="209" customWidth="1"/>
    <col min="1026" max="1026" width="23.7109375" style="209" customWidth="1"/>
    <col min="1027" max="1038" width="12.7109375" style="209" customWidth="1"/>
    <col min="1039" max="1039" width="17.140625" style="209" customWidth="1"/>
    <col min="1040" max="1040" width="13.42578125" style="209" bestFit="1" customWidth="1"/>
    <col min="1041" max="1280" width="9.140625" style="209"/>
    <col min="1281" max="1281" width="1.7109375" style="209" customWidth="1"/>
    <col min="1282" max="1282" width="23.7109375" style="209" customWidth="1"/>
    <col min="1283" max="1294" width="12.7109375" style="209" customWidth="1"/>
    <col min="1295" max="1295" width="17.140625" style="209" customWidth="1"/>
    <col min="1296" max="1296" width="13.42578125" style="209" bestFit="1" customWidth="1"/>
    <col min="1297" max="1536" width="9.140625" style="209"/>
    <col min="1537" max="1537" width="1.7109375" style="209" customWidth="1"/>
    <col min="1538" max="1538" width="23.7109375" style="209" customWidth="1"/>
    <col min="1539" max="1550" width="12.7109375" style="209" customWidth="1"/>
    <col min="1551" max="1551" width="17.140625" style="209" customWidth="1"/>
    <col min="1552" max="1552" width="13.42578125" style="209" bestFit="1" customWidth="1"/>
    <col min="1553" max="1792" width="9.140625" style="209"/>
    <col min="1793" max="1793" width="1.7109375" style="209" customWidth="1"/>
    <col min="1794" max="1794" width="23.7109375" style="209" customWidth="1"/>
    <col min="1795" max="1806" width="12.7109375" style="209" customWidth="1"/>
    <col min="1807" max="1807" width="17.140625" style="209" customWidth="1"/>
    <col min="1808" max="1808" width="13.42578125" style="209" bestFit="1" customWidth="1"/>
    <col min="1809" max="2048" width="9.140625" style="209"/>
    <col min="2049" max="2049" width="1.7109375" style="209" customWidth="1"/>
    <col min="2050" max="2050" width="23.7109375" style="209" customWidth="1"/>
    <col min="2051" max="2062" width="12.7109375" style="209" customWidth="1"/>
    <col min="2063" max="2063" width="17.140625" style="209" customWidth="1"/>
    <col min="2064" max="2064" width="13.42578125" style="209" bestFit="1" customWidth="1"/>
    <col min="2065" max="2304" width="9.140625" style="209"/>
    <col min="2305" max="2305" width="1.7109375" style="209" customWidth="1"/>
    <col min="2306" max="2306" width="23.7109375" style="209" customWidth="1"/>
    <col min="2307" max="2318" width="12.7109375" style="209" customWidth="1"/>
    <col min="2319" max="2319" width="17.140625" style="209" customWidth="1"/>
    <col min="2320" max="2320" width="13.42578125" style="209" bestFit="1" customWidth="1"/>
    <col min="2321" max="2560" width="9.140625" style="209"/>
    <col min="2561" max="2561" width="1.7109375" style="209" customWidth="1"/>
    <col min="2562" max="2562" width="23.7109375" style="209" customWidth="1"/>
    <col min="2563" max="2574" width="12.7109375" style="209" customWidth="1"/>
    <col min="2575" max="2575" width="17.140625" style="209" customWidth="1"/>
    <col min="2576" max="2576" width="13.42578125" style="209" bestFit="1" customWidth="1"/>
    <col min="2577" max="2816" width="9.140625" style="209"/>
    <col min="2817" max="2817" width="1.7109375" style="209" customWidth="1"/>
    <col min="2818" max="2818" width="23.7109375" style="209" customWidth="1"/>
    <col min="2819" max="2830" width="12.7109375" style="209" customWidth="1"/>
    <col min="2831" max="2831" width="17.140625" style="209" customWidth="1"/>
    <col min="2832" max="2832" width="13.42578125" style="209" bestFit="1" customWidth="1"/>
    <col min="2833" max="3072" width="9.140625" style="209"/>
    <col min="3073" max="3073" width="1.7109375" style="209" customWidth="1"/>
    <col min="3074" max="3074" width="23.7109375" style="209" customWidth="1"/>
    <col min="3075" max="3086" width="12.7109375" style="209" customWidth="1"/>
    <col min="3087" max="3087" width="17.140625" style="209" customWidth="1"/>
    <col min="3088" max="3088" width="13.42578125" style="209" bestFit="1" customWidth="1"/>
    <col min="3089" max="3328" width="9.140625" style="209"/>
    <col min="3329" max="3329" width="1.7109375" style="209" customWidth="1"/>
    <col min="3330" max="3330" width="23.7109375" style="209" customWidth="1"/>
    <col min="3331" max="3342" width="12.7109375" style="209" customWidth="1"/>
    <col min="3343" max="3343" width="17.140625" style="209" customWidth="1"/>
    <col min="3344" max="3344" width="13.42578125" style="209" bestFit="1" customWidth="1"/>
    <col min="3345" max="3584" width="9.140625" style="209"/>
    <col min="3585" max="3585" width="1.7109375" style="209" customWidth="1"/>
    <col min="3586" max="3586" width="23.7109375" style="209" customWidth="1"/>
    <col min="3587" max="3598" width="12.7109375" style="209" customWidth="1"/>
    <col min="3599" max="3599" width="17.140625" style="209" customWidth="1"/>
    <col min="3600" max="3600" width="13.42578125" style="209" bestFit="1" customWidth="1"/>
    <col min="3601" max="3840" width="9.140625" style="209"/>
    <col min="3841" max="3841" width="1.7109375" style="209" customWidth="1"/>
    <col min="3842" max="3842" width="23.7109375" style="209" customWidth="1"/>
    <col min="3843" max="3854" width="12.7109375" style="209" customWidth="1"/>
    <col min="3855" max="3855" width="17.140625" style="209" customWidth="1"/>
    <col min="3856" max="3856" width="13.42578125" style="209" bestFit="1" customWidth="1"/>
    <col min="3857" max="4096" width="9.140625" style="209"/>
    <col min="4097" max="4097" width="1.7109375" style="209" customWidth="1"/>
    <col min="4098" max="4098" width="23.7109375" style="209" customWidth="1"/>
    <col min="4099" max="4110" width="12.7109375" style="209" customWidth="1"/>
    <col min="4111" max="4111" width="17.140625" style="209" customWidth="1"/>
    <col min="4112" max="4112" width="13.42578125" style="209" bestFit="1" customWidth="1"/>
    <col min="4113" max="4352" width="9.140625" style="209"/>
    <col min="4353" max="4353" width="1.7109375" style="209" customWidth="1"/>
    <col min="4354" max="4354" width="23.7109375" style="209" customWidth="1"/>
    <col min="4355" max="4366" width="12.7109375" style="209" customWidth="1"/>
    <col min="4367" max="4367" width="17.140625" style="209" customWidth="1"/>
    <col min="4368" max="4368" width="13.42578125" style="209" bestFit="1" customWidth="1"/>
    <col min="4369" max="4608" width="9.140625" style="209"/>
    <col min="4609" max="4609" width="1.7109375" style="209" customWidth="1"/>
    <col min="4610" max="4610" width="23.7109375" style="209" customWidth="1"/>
    <col min="4611" max="4622" width="12.7109375" style="209" customWidth="1"/>
    <col min="4623" max="4623" width="17.140625" style="209" customWidth="1"/>
    <col min="4624" max="4624" width="13.42578125" style="209" bestFit="1" customWidth="1"/>
    <col min="4625" max="4864" width="9.140625" style="209"/>
    <col min="4865" max="4865" width="1.7109375" style="209" customWidth="1"/>
    <col min="4866" max="4866" width="23.7109375" style="209" customWidth="1"/>
    <col min="4867" max="4878" width="12.7109375" style="209" customWidth="1"/>
    <col min="4879" max="4879" width="17.140625" style="209" customWidth="1"/>
    <col min="4880" max="4880" width="13.42578125" style="209" bestFit="1" customWidth="1"/>
    <col min="4881" max="5120" width="9.140625" style="209"/>
    <col min="5121" max="5121" width="1.7109375" style="209" customWidth="1"/>
    <col min="5122" max="5122" width="23.7109375" style="209" customWidth="1"/>
    <col min="5123" max="5134" width="12.7109375" style="209" customWidth="1"/>
    <col min="5135" max="5135" width="17.140625" style="209" customWidth="1"/>
    <col min="5136" max="5136" width="13.42578125" style="209" bestFit="1" customWidth="1"/>
    <col min="5137" max="5376" width="9.140625" style="209"/>
    <col min="5377" max="5377" width="1.7109375" style="209" customWidth="1"/>
    <col min="5378" max="5378" width="23.7109375" style="209" customWidth="1"/>
    <col min="5379" max="5390" width="12.7109375" style="209" customWidth="1"/>
    <col min="5391" max="5391" width="17.140625" style="209" customWidth="1"/>
    <col min="5392" max="5392" width="13.42578125" style="209" bestFit="1" customWidth="1"/>
    <col min="5393" max="5632" width="9.140625" style="209"/>
    <col min="5633" max="5633" width="1.7109375" style="209" customWidth="1"/>
    <col min="5634" max="5634" width="23.7109375" style="209" customWidth="1"/>
    <col min="5635" max="5646" width="12.7109375" style="209" customWidth="1"/>
    <col min="5647" max="5647" width="17.140625" style="209" customWidth="1"/>
    <col min="5648" max="5648" width="13.42578125" style="209" bestFit="1" customWidth="1"/>
    <col min="5649" max="5888" width="9.140625" style="209"/>
    <col min="5889" max="5889" width="1.7109375" style="209" customWidth="1"/>
    <col min="5890" max="5890" width="23.7109375" style="209" customWidth="1"/>
    <col min="5891" max="5902" width="12.7109375" style="209" customWidth="1"/>
    <col min="5903" max="5903" width="17.140625" style="209" customWidth="1"/>
    <col min="5904" max="5904" width="13.42578125" style="209" bestFit="1" customWidth="1"/>
    <col min="5905" max="6144" width="9.140625" style="209"/>
    <col min="6145" max="6145" width="1.7109375" style="209" customWidth="1"/>
    <col min="6146" max="6146" width="23.7109375" style="209" customWidth="1"/>
    <col min="6147" max="6158" width="12.7109375" style="209" customWidth="1"/>
    <col min="6159" max="6159" width="17.140625" style="209" customWidth="1"/>
    <col min="6160" max="6160" width="13.42578125" style="209" bestFit="1" customWidth="1"/>
    <col min="6161" max="6400" width="9.140625" style="209"/>
    <col min="6401" max="6401" width="1.7109375" style="209" customWidth="1"/>
    <col min="6402" max="6402" width="23.7109375" style="209" customWidth="1"/>
    <col min="6403" max="6414" width="12.7109375" style="209" customWidth="1"/>
    <col min="6415" max="6415" width="17.140625" style="209" customWidth="1"/>
    <col min="6416" max="6416" width="13.42578125" style="209" bestFit="1" customWidth="1"/>
    <col min="6417" max="6656" width="9.140625" style="209"/>
    <col min="6657" max="6657" width="1.7109375" style="209" customWidth="1"/>
    <col min="6658" max="6658" width="23.7109375" style="209" customWidth="1"/>
    <col min="6659" max="6670" width="12.7109375" style="209" customWidth="1"/>
    <col min="6671" max="6671" width="17.140625" style="209" customWidth="1"/>
    <col min="6672" max="6672" width="13.42578125" style="209" bestFit="1" customWidth="1"/>
    <col min="6673" max="6912" width="9.140625" style="209"/>
    <col min="6913" max="6913" width="1.7109375" style="209" customWidth="1"/>
    <col min="6914" max="6914" width="23.7109375" style="209" customWidth="1"/>
    <col min="6915" max="6926" width="12.7109375" style="209" customWidth="1"/>
    <col min="6927" max="6927" width="17.140625" style="209" customWidth="1"/>
    <col min="6928" max="6928" width="13.42578125" style="209" bestFit="1" customWidth="1"/>
    <col min="6929" max="7168" width="9.140625" style="209"/>
    <col min="7169" max="7169" width="1.7109375" style="209" customWidth="1"/>
    <col min="7170" max="7170" width="23.7109375" style="209" customWidth="1"/>
    <col min="7171" max="7182" width="12.7109375" style="209" customWidth="1"/>
    <col min="7183" max="7183" width="17.140625" style="209" customWidth="1"/>
    <col min="7184" max="7184" width="13.42578125" style="209" bestFit="1" customWidth="1"/>
    <col min="7185" max="7424" width="9.140625" style="209"/>
    <col min="7425" max="7425" width="1.7109375" style="209" customWidth="1"/>
    <col min="7426" max="7426" width="23.7109375" style="209" customWidth="1"/>
    <col min="7427" max="7438" width="12.7109375" style="209" customWidth="1"/>
    <col min="7439" max="7439" width="17.140625" style="209" customWidth="1"/>
    <col min="7440" max="7440" width="13.42578125" style="209" bestFit="1" customWidth="1"/>
    <col min="7441" max="7680" width="9.140625" style="209"/>
    <col min="7681" max="7681" width="1.7109375" style="209" customWidth="1"/>
    <col min="7682" max="7682" width="23.7109375" style="209" customWidth="1"/>
    <col min="7683" max="7694" width="12.7109375" style="209" customWidth="1"/>
    <col min="7695" max="7695" width="17.140625" style="209" customWidth="1"/>
    <col min="7696" max="7696" width="13.42578125" style="209" bestFit="1" customWidth="1"/>
    <col min="7697" max="7936" width="9.140625" style="209"/>
    <col min="7937" max="7937" width="1.7109375" style="209" customWidth="1"/>
    <col min="7938" max="7938" width="23.7109375" style="209" customWidth="1"/>
    <col min="7939" max="7950" width="12.7109375" style="209" customWidth="1"/>
    <col min="7951" max="7951" width="17.140625" style="209" customWidth="1"/>
    <col min="7952" max="7952" width="13.42578125" style="209" bestFit="1" customWidth="1"/>
    <col min="7953" max="8192" width="9.140625" style="209"/>
    <col min="8193" max="8193" width="1.7109375" style="209" customWidth="1"/>
    <col min="8194" max="8194" width="23.7109375" style="209" customWidth="1"/>
    <col min="8195" max="8206" width="12.7109375" style="209" customWidth="1"/>
    <col min="8207" max="8207" width="17.140625" style="209" customWidth="1"/>
    <col min="8208" max="8208" width="13.42578125" style="209" bestFit="1" customWidth="1"/>
    <col min="8209" max="8448" width="9.140625" style="209"/>
    <col min="8449" max="8449" width="1.7109375" style="209" customWidth="1"/>
    <col min="8450" max="8450" width="23.7109375" style="209" customWidth="1"/>
    <col min="8451" max="8462" width="12.7109375" style="209" customWidth="1"/>
    <col min="8463" max="8463" width="17.140625" style="209" customWidth="1"/>
    <col min="8464" max="8464" width="13.42578125" style="209" bestFit="1" customWidth="1"/>
    <col min="8465" max="8704" width="9.140625" style="209"/>
    <col min="8705" max="8705" width="1.7109375" style="209" customWidth="1"/>
    <col min="8706" max="8706" width="23.7109375" style="209" customWidth="1"/>
    <col min="8707" max="8718" width="12.7109375" style="209" customWidth="1"/>
    <col min="8719" max="8719" width="17.140625" style="209" customWidth="1"/>
    <col min="8720" max="8720" width="13.42578125" style="209" bestFit="1" customWidth="1"/>
    <col min="8721" max="8960" width="9.140625" style="209"/>
    <col min="8961" max="8961" width="1.7109375" style="209" customWidth="1"/>
    <col min="8962" max="8962" width="23.7109375" style="209" customWidth="1"/>
    <col min="8963" max="8974" width="12.7109375" style="209" customWidth="1"/>
    <col min="8975" max="8975" width="17.140625" style="209" customWidth="1"/>
    <col min="8976" max="8976" width="13.42578125" style="209" bestFit="1" customWidth="1"/>
    <col min="8977" max="9216" width="9.140625" style="209"/>
    <col min="9217" max="9217" width="1.7109375" style="209" customWidth="1"/>
    <col min="9218" max="9218" width="23.7109375" style="209" customWidth="1"/>
    <col min="9219" max="9230" width="12.7109375" style="209" customWidth="1"/>
    <col min="9231" max="9231" width="17.140625" style="209" customWidth="1"/>
    <col min="9232" max="9232" width="13.42578125" style="209" bestFit="1" customWidth="1"/>
    <col min="9233" max="9472" width="9.140625" style="209"/>
    <col min="9473" max="9473" width="1.7109375" style="209" customWidth="1"/>
    <col min="9474" max="9474" width="23.7109375" style="209" customWidth="1"/>
    <col min="9475" max="9486" width="12.7109375" style="209" customWidth="1"/>
    <col min="9487" max="9487" width="17.140625" style="209" customWidth="1"/>
    <col min="9488" max="9488" width="13.42578125" style="209" bestFit="1" customWidth="1"/>
    <col min="9489" max="9728" width="9.140625" style="209"/>
    <col min="9729" max="9729" width="1.7109375" style="209" customWidth="1"/>
    <col min="9730" max="9730" width="23.7109375" style="209" customWidth="1"/>
    <col min="9731" max="9742" width="12.7109375" style="209" customWidth="1"/>
    <col min="9743" max="9743" width="17.140625" style="209" customWidth="1"/>
    <col min="9744" max="9744" width="13.42578125" style="209" bestFit="1" customWidth="1"/>
    <col min="9745" max="9984" width="9.140625" style="209"/>
    <col min="9985" max="9985" width="1.7109375" style="209" customWidth="1"/>
    <col min="9986" max="9986" width="23.7109375" style="209" customWidth="1"/>
    <col min="9987" max="9998" width="12.7109375" style="209" customWidth="1"/>
    <col min="9999" max="9999" width="17.140625" style="209" customWidth="1"/>
    <col min="10000" max="10000" width="13.42578125" style="209" bestFit="1" customWidth="1"/>
    <col min="10001" max="10240" width="9.140625" style="209"/>
    <col min="10241" max="10241" width="1.7109375" style="209" customWidth="1"/>
    <col min="10242" max="10242" width="23.7109375" style="209" customWidth="1"/>
    <col min="10243" max="10254" width="12.7109375" style="209" customWidth="1"/>
    <col min="10255" max="10255" width="17.140625" style="209" customWidth="1"/>
    <col min="10256" max="10256" width="13.42578125" style="209" bestFit="1" customWidth="1"/>
    <col min="10257" max="10496" width="9.140625" style="209"/>
    <col min="10497" max="10497" width="1.7109375" style="209" customWidth="1"/>
    <col min="10498" max="10498" width="23.7109375" style="209" customWidth="1"/>
    <col min="10499" max="10510" width="12.7109375" style="209" customWidth="1"/>
    <col min="10511" max="10511" width="17.140625" style="209" customWidth="1"/>
    <col min="10512" max="10512" width="13.42578125" style="209" bestFit="1" customWidth="1"/>
    <col min="10513" max="10752" width="9.140625" style="209"/>
    <col min="10753" max="10753" width="1.7109375" style="209" customWidth="1"/>
    <col min="10754" max="10754" width="23.7109375" style="209" customWidth="1"/>
    <col min="10755" max="10766" width="12.7109375" style="209" customWidth="1"/>
    <col min="10767" max="10767" width="17.140625" style="209" customWidth="1"/>
    <col min="10768" max="10768" width="13.42578125" style="209" bestFit="1" customWidth="1"/>
    <col min="10769" max="11008" width="9.140625" style="209"/>
    <col min="11009" max="11009" width="1.7109375" style="209" customWidth="1"/>
    <col min="11010" max="11010" width="23.7109375" style="209" customWidth="1"/>
    <col min="11011" max="11022" width="12.7109375" style="209" customWidth="1"/>
    <col min="11023" max="11023" width="17.140625" style="209" customWidth="1"/>
    <col min="11024" max="11024" width="13.42578125" style="209" bestFit="1" customWidth="1"/>
    <col min="11025" max="11264" width="9.140625" style="209"/>
    <col min="11265" max="11265" width="1.7109375" style="209" customWidth="1"/>
    <col min="11266" max="11266" width="23.7109375" style="209" customWidth="1"/>
    <col min="11267" max="11278" width="12.7109375" style="209" customWidth="1"/>
    <col min="11279" max="11279" width="17.140625" style="209" customWidth="1"/>
    <col min="11280" max="11280" width="13.42578125" style="209" bestFit="1" customWidth="1"/>
    <col min="11281" max="11520" width="9.140625" style="209"/>
    <col min="11521" max="11521" width="1.7109375" style="209" customWidth="1"/>
    <col min="11522" max="11522" width="23.7109375" style="209" customWidth="1"/>
    <col min="11523" max="11534" width="12.7109375" style="209" customWidth="1"/>
    <col min="11535" max="11535" width="17.140625" style="209" customWidth="1"/>
    <col min="11536" max="11536" width="13.42578125" style="209" bestFit="1" customWidth="1"/>
    <col min="11537" max="11776" width="9.140625" style="209"/>
    <col min="11777" max="11777" width="1.7109375" style="209" customWidth="1"/>
    <col min="11778" max="11778" width="23.7109375" style="209" customWidth="1"/>
    <col min="11779" max="11790" width="12.7109375" style="209" customWidth="1"/>
    <col min="11791" max="11791" width="17.140625" style="209" customWidth="1"/>
    <col min="11792" max="11792" width="13.42578125" style="209" bestFit="1" customWidth="1"/>
    <col min="11793" max="12032" width="9.140625" style="209"/>
    <col min="12033" max="12033" width="1.7109375" style="209" customWidth="1"/>
    <col min="12034" max="12034" width="23.7109375" style="209" customWidth="1"/>
    <col min="12035" max="12046" width="12.7109375" style="209" customWidth="1"/>
    <col min="12047" max="12047" width="17.140625" style="209" customWidth="1"/>
    <col min="12048" max="12048" width="13.42578125" style="209" bestFit="1" customWidth="1"/>
    <col min="12049" max="12288" width="9.140625" style="209"/>
    <col min="12289" max="12289" width="1.7109375" style="209" customWidth="1"/>
    <col min="12290" max="12290" width="23.7109375" style="209" customWidth="1"/>
    <col min="12291" max="12302" width="12.7109375" style="209" customWidth="1"/>
    <col min="12303" max="12303" width="17.140625" style="209" customWidth="1"/>
    <col min="12304" max="12304" width="13.42578125" style="209" bestFit="1" customWidth="1"/>
    <col min="12305" max="12544" width="9.140625" style="209"/>
    <col min="12545" max="12545" width="1.7109375" style="209" customWidth="1"/>
    <col min="12546" max="12546" width="23.7109375" style="209" customWidth="1"/>
    <col min="12547" max="12558" width="12.7109375" style="209" customWidth="1"/>
    <col min="12559" max="12559" width="17.140625" style="209" customWidth="1"/>
    <col min="12560" max="12560" width="13.42578125" style="209" bestFit="1" customWidth="1"/>
    <col min="12561" max="12800" width="9.140625" style="209"/>
    <col min="12801" max="12801" width="1.7109375" style="209" customWidth="1"/>
    <col min="12802" max="12802" width="23.7109375" style="209" customWidth="1"/>
    <col min="12803" max="12814" width="12.7109375" style="209" customWidth="1"/>
    <col min="12815" max="12815" width="17.140625" style="209" customWidth="1"/>
    <col min="12816" max="12816" width="13.42578125" style="209" bestFit="1" customWidth="1"/>
    <col min="12817" max="13056" width="9.140625" style="209"/>
    <col min="13057" max="13057" width="1.7109375" style="209" customWidth="1"/>
    <col min="13058" max="13058" width="23.7109375" style="209" customWidth="1"/>
    <col min="13059" max="13070" width="12.7109375" style="209" customWidth="1"/>
    <col min="13071" max="13071" width="17.140625" style="209" customWidth="1"/>
    <col min="13072" max="13072" width="13.42578125" style="209" bestFit="1" customWidth="1"/>
    <col min="13073" max="13312" width="9.140625" style="209"/>
    <col min="13313" max="13313" width="1.7109375" style="209" customWidth="1"/>
    <col min="13314" max="13314" width="23.7109375" style="209" customWidth="1"/>
    <col min="13315" max="13326" width="12.7109375" style="209" customWidth="1"/>
    <col min="13327" max="13327" width="17.140625" style="209" customWidth="1"/>
    <col min="13328" max="13328" width="13.42578125" style="209" bestFit="1" customWidth="1"/>
    <col min="13329" max="13568" width="9.140625" style="209"/>
    <col min="13569" max="13569" width="1.7109375" style="209" customWidth="1"/>
    <col min="13570" max="13570" width="23.7109375" style="209" customWidth="1"/>
    <col min="13571" max="13582" width="12.7109375" style="209" customWidth="1"/>
    <col min="13583" max="13583" width="17.140625" style="209" customWidth="1"/>
    <col min="13584" max="13584" width="13.42578125" style="209" bestFit="1" customWidth="1"/>
    <col min="13585" max="13824" width="9.140625" style="209"/>
    <col min="13825" max="13825" width="1.7109375" style="209" customWidth="1"/>
    <col min="13826" max="13826" width="23.7109375" style="209" customWidth="1"/>
    <col min="13827" max="13838" width="12.7109375" style="209" customWidth="1"/>
    <col min="13839" max="13839" width="17.140625" style="209" customWidth="1"/>
    <col min="13840" max="13840" width="13.42578125" style="209" bestFit="1" customWidth="1"/>
    <col min="13841" max="14080" width="9.140625" style="209"/>
    <col min="14081" max="14081" width="1.7109375" style="209" customWidth="1"/>
    <col min="14082" max="14082" width="23.7109375" style="209" customWidth="1"/>
    <col min="14083" max="14094" width="12.7109375" style="209" customWidth="1"/>
    <col min="14095" max="14095" width="17.140625" style="209" customWidth="1"/>
    <col min="14096" max="14096" width="13.42578125" style="209" bestFit="1" customWidth="1"/>
    <col min="14097" max="14336" width="9.140625" style="209"/>
    <col min="14337" max="14337" width="1.7109375" style="209" customWidth="1"/>
    <col min="14338" max="14338" width="23.7109375" style="209" customWidth="1"/>
    <col min="14339" max="14350" width="12.7109375" style="209" customWidth="1"/>
    <col min="14351" max="14351" width="17.140625" style="209" customWidth="1"/>
    <col min="14352" max="14352" width="13.42578125" style="209" bestFit="1" customWidth="1"/>
    <col min="14353" max="14592" width="9.140625" style="209"/>
    <col min="14593" max="14593" width="1.7109375" style="209" customWidth="1"/>
    <col min="14594" max="14594" width="23.7109375" style="209" customWidth="1"/>
    <col min="14595" max="14606" width="12.7109375" style="209" customWidth="1"/>
    <col min="14607" max="14607" width="17.140625" style="209" customWidth="1"/>
    <col min="14608" max="14608" width="13.42578125" style="209" bestFit="1" customWidth="1"/>
    <col min="14609" max="14848" width="9.140625" style="209"/>
    <col min="14849" max="14849" width="1.7109375" style="209" customWidth="1"/>
    <col min="14850" max="14850" width="23.7109375" style="209" customWidth="1"/>
    <col min="14851" max="14862" width="12.7109375" style="209" customWidth="1"/>
    <col min="14863" max="14863" width="17.140625" style="209" customWidth="1"/>
    <col min="14864" max="14864" width="13.42578125" style="209" bestFit="1" customWidth="1"/>
    <col min="14865" max="15104" width="9.140625" style="209"/>
    <col min="15105" max="15105" width="1.7109375" style="209" customWidth="1"/>
    <col min="15106" max="15106" width="23.7109375" style="209" customWidth="1"/>
    <col min="15107" max="15118" width="12.7109375" style="209" customWidth="1"/>
    <col min="15119" max="15119" width="17.140625" style="209" customWidth="1"/>
    <col min="15120" max="15120" width="13.42578125" style="209" bestFit="1" customWidth="1"/>
    <col min="15121" max="15360" width="9.140625" style="209"/>
    <col min="15361" max="15361" width="1.7109375" style="209" customWidth="1"/>
    <col min="15362" max="15362" width="23.7109375" style="209" customWidth="1"/>
    <col min="15363" max="15374" width="12.7109375" style="209" customWidth="1"/>
    <col min="15375" max="15375" width="17.140625" style="209" customWidth="1"/>
    <col min="15376" max="15376" width="13.42578125" style="209" bestFit="1" customWidth="1"/>
    <col min="15377" max="15616" width="9.140625" style="209"/>
    <col min="15617" max="15617" width="1.7109375" style="209" customWidth="1"/>
    <col min="15618" max="15618" width="23.7109375" style="209" customWidth="1"/>
    <col min="15619" max="15630" width="12.7109375" style="209" customWidth="1"/>
    <col min="15631" max="15631" width="17.140625" style="209" customWidth="1"/>
    <col min="15632" max="15632" width="13.42578125" style="209" bestFit="1" customWidth="1"/>
    <col min="15633" max="15872" width="9.140625" style="209"/>
    <col min="15873" max="15873" width="1.7109375" style="209" customWidth="1"/>
    <col min="15874" max="15874" width="23.7109375" style="209" customWidth="1"/>
    <col min="15875" max="15886" width="12.7109375" style="209" customWidth="1"/>
    <col min="15887" max="15887" width="17.140625" style="209" customWidth="1"/>
    <col min="15888" max="15888" width="13.42578125" style="209" bestFit="1" customWidth="1"/>
    <col min="15889" max="16128" width="9.140625" style="209"/>
    <col min="16129" max="16129" width="1.7109375" style="209" customWidth="1"/>
    <col min="16130" max="16130" width="23.7109375" style="209" customWidth="1"/>
    <col min="16131" max="16142" width="12.7109375" style="209" customWidth="1"/>
    <col min="16143" max="16143" width="17.140625" style="209" customWidth="1"/>
    <col min="16144" max="16144" width="13.42578125" style="209" bestFit="1" customWidth="1"/>
    <col min="16145" max="16384" width="9.140625" style="209"/>
  </cols>
  <sheetData>
    <row r="2" spans="1:14" ht="15.75" x14ac:dyDescent="0.25">
      <c r="A2" s="205"/>
      <c r="B2" s="206" t="s">
        <v>267</v>
      </c>
      <c r="C2" s="206"/>
      <c r="D2" s="206"/>
      <c r="E2" s="206"/>
      <c r="F2" s="206"/>
      <c r="G2" s="206"/>
      <c r="H2" s="207"/>
      <c r="I2" s="208"/>
      <c r="J2" s="208"/>
      <c r="K2" s="208"/>
      <c r="L2" s="208"/>
      <c r="M2" s="208"/>
      <c r="N2" s="208"/>
    </row>
    <row r="3" spans="1:14" ht="15.75" x14ac:dyDescent="0.25">
      <c r="A3" s="205"/>
      <c r="B3" s="206" t="s">
        <v>268</v>
      </c>
      <c r="C3" s="206"/>
      <c r="D3" s="206"/>
      <c r="E3" s="206"/>
      <c r="F3" s="206"/>
      <c r="G3" s="206"/>
      <c r="H3" s="207"/>
      <c r="I3" s="208"/>
      <c r="J3" s="208"/>
      <c r="K3" s="208"/>
      <c r="L3" s="208"/>
      <c r="M3" s="208"/>
      <c r="N3" s="208"/>
    </row>
    <row r="4" spans="1:14" x14ac:dyDescent="0.2">
      <c r="A4" s="205"/>
      <c r="B4" s="210"/>
      <c r="C4" s="211"/>
      <c r="D4" s="211"/>
      <c r="E4" s="211"/>
      <c r="F4" s="211"/>
      <c r="G4" s="211"/>
      <c r="H4" s="212"/>
      <c r="I4" s="211"/>
      <c r="J4" s="211"/>
      <c r="K4" s="211"/>
      <c r="L4" s="211"/>
      <c r="M4" s="211"/>
      <c r="N4" s="211"/>
    </row>
    <row r="5" spans="1:14" x14ac:dyDescent="0.2">
      <c r="A5" s="205"/>
      <c r="B5" s="210"/>
      <c r="C5" s="211"/>
      <c r="D5" s="211"/>
      <c r="E5" s="211"/>
      <c r="F5" s="211"/>
      <c r="G5" s="211"/>
      <c r="H5" s="212"/>
      <c r="I5" s="211"/>
      <c r="J5" s="211"/>
      <c r="K5" s="211"/>
      <c r="L5" s="211"/>
      <c r="M5" s="211"/>
      <c r="N5" s="211"/>
    </row>
    <row r="6" spans="1:14" x14ac:dyDescent="0.2">
      <c r="A6" s="205"/>
      <c r="B6" s="210" t="s">
        <v>269</v>
      </c>
      <c r="C6" s="211"/>
      <c r="D6" s="211"/>
      <c r="E6" s="211"/>
      <c r="F6" s="211"/>
      <c r="G6" s="211"/>
      <c r="H6" s="212"/>
      <c r="I6" s="211"/>
      <c r="J6" s="211"/>
      <c r="K6" s="211"/>
      <c r="L6" s="211"/>
      <c r="M6" s="211"/>
      <c r="N6" s="211"/>
    </row>
    <row r="7" spans="1:14" x14ac:dyDescent="0.2">
      <c r="A7" s="205"/>
      <c r="B7" s="210" t="s">
        <v>270</v>
      </c>
      <c r="C7" s="211"/>
      <c r="D7" s="211"/>
      <c r="E7" s="211"/>
      <c r="F7" s="211"/>
      <c r="G7" s="211"/>
      <c r="H7" s="212"/>
      <c r="I7" s="211"/>
      <c r="J7" s="211"/>
      <c r="K7" s="211"/>
      <c r="L7" s="211"/>
      <c r="M7" s="211"/>
      <c r="N7" s="211"/>
    </row>
    <row r="8" spans="1:14" x14ac:dyDescent="0.2">
      <c r="A8" s="205"/>
      <c r="B8" s="210" t="s">
        <v>271</v>
      </c>
      <c r="C8" s="211"/>
      <c r="D8" s="211"/>
      <c r="E8" s="211"/>
      <c r="F8" s="211"/>
      <c r="G8" s="211"/>
      <c r="H8" s="212"/>
      <c r="I8" s="211"/>
      <c r="J8" s="211"/>
      <c r="K8" s="211"/>
      <c r="L8" s="211"/>
      <c r="M8" s="211"/>
      <c r="N8" s="211"/>
    </row>
    <row r="9" spans="1:14" x14ac:dyDescent="0.2">
      <c r="A9" s="205"/>
      <c r="B9" s="210" t="s">
        <v>272</v>
      </c>
      <c r="C9" s="211"/>
      <c r="D9" s="211"/>
      <c r="E9" s="211"/>
      <c r="F9" s="211"/>
      <c r="G9" s="211"/>
      <c r="H9" s="212"/>
      <c r="I9" s="211"/>
      <c r="J9" s="211"/>
      <c r="K9" s="211"/>
      <c r="L9" s="211"/>
      <c r="M9" s="211"/>
      <c r="N9" s="211"/>
    </row>
    <row r="10" spans="1:14" x14ac:dyDescent="0.2">
      <c r="A10" s="205"/>
      <c r="B10" s="210" t="s">
        <v>273</v>
      </c>
      <c r="C10" s="211"/>
      <c r="D10" s="211"/>
      <c r="E10" s="211"/>
      <c r="F10" s="211"/>
      <c r="G10" s="211"/>
      <c r="H10" s="212"/>
      <c r="I10" s="211"/>
      <c r="J10" s="211"/>
      <c r="K10" s="211"/>
      <c r="L10" s="211"/>
      <c r="M10" s="211"/>
      <c r="N10" s="211"/>
    </row>
    <row r="11" spans="1:14" x14ac:dyDescent="0.2">
      <c r="A11" s="205"/>
      <c r="B11" s="210" t="s">
        <v>274</v>
      </c>
      <c r="C11" s="211"/>
      <c r="D11" s="211"/>
      <c r="E11" s="211"/>
      <c r="F11" s="211"/>
      <c r="G11" s="211"/>
      <c r="H11" s="212"/>
      <c r="I11" s="211"/>
      <c r="J11" s="211"/>
      <c r="K11" s="211"/>
      <c r="L11" s="211"/>
      <c r="M11" s="211"/>
      <c r="N11" s="211"/>
    </row>
    <row r="12" spans="1:14" x14ac:dyDescent="0.2">
      <c r="A12" s="205"/>
      <c r="B12" s="210" t="s">
        <v>275</v>
      </c>
      <c r="C12" s="211"/>
      <c r="D12" s="211"/>
      <c r="E12" s="211"/>
      <c r="F12" s="211"/>
      <c r="G12" s="211"/>
      <c r="H12" s="212"/>
      <c r="I12" s="211"/>
      <c r="J12" s="211"/>
      <c r="K12" s="211"/>
      <c r="L12" s="211"/>
      <c r="M12" s="211"/>
      <c r="N12" s="211"/>
    </row>
    <row r="13" spans="1:14" ht="13.5" thickBot="1" x14ac:dyDescent="0.25">
      <c r="A13" s="205"/>
      <c r="B13" s="211"/>
      <c r="C13" s="211"/>
      <c r="D13" s="211"/>
      <c r="E13" s="211"/>
      <c r="F13" s="211"/>
      <c r="G13" s="211"/>
      <c r="H13" s="212"/>
      <c r="I13" s="211"/>
      <c r="J13" s="211"/>
      <c r="K13" s="211"/>
      <c r="L13" s="211"/>
      <c r="M13" s="211"/>
      <c r="N13" s="213" t="s">
        <v>80</v>
      </c>
    </row>
    <row r="14" spans="1:14" ht="15.75" thickBot="1" x14ac:dyDescent="0.3">
      <c r="A14" s="205"/>
      <c r="B14" s="214" t="s">
        <v>276</v>
      </c>
      <c r="C14" s="215" t="s">
        <v>277</v>
      </c>
      <c r="D14" s="216" t="s">
        <v>278</v>
      </c>
      <c r="E14" s="216" t="s">
        <v>279</v>
      </c>
      <c r="F14" s="216" t="s">
        <v>280</v>
      </c>
      <c r="G14" s="216" t="s">
        <v>281</v>
      </c>
      <c r="H14" s="216" t="s">
        <v>282</v>
      </c>
      <c r="I14" s="216" t="s">
        <v>283</v>
      </c>
      <c r="J14" s="216" t="s">
        <v>284</v>
      </c>
      <c r="K14" s="216" t="s">
        <v>285</v>
      </c>
      <c r="L14" s="216" t="s">
        <v>286</v>
      </c>
      <c r="M14" s="216" t="s">
        <v>287</v>
      </c>
      <c r="N14" s="217" t="s">
        <v>288</v>
      </c>
    </row>
    <row r="15" spans="1:14" x14ac:dyDescent="0.2">
      <c r="A15" s="205"/>
      <c r="B15" s="218" t="s">
        <v>289</v>
      </c>
      <c r="C15" s="219">
        <v>0</v>
      </c>
      <c r="D15" s="220">
        <v>0</v>
      </c>
      <c r="E15" s="220">
        <v>0</v>
      </c>
      <c r="F15" s="220">
        <v>0</v>
      </c>
      <c r="G15" s="220">
        <v>0</v>
      </c>
      <c r="H15" s="220">
        <v>0</v>
      </c>
      <c r="I15" s="220">
        <v>0</v>
      </c>
      <c r="J15" s="220">
        <v>0</v>
      </c>
      <c r="K15" s="220">
        <v>0</v>
      </c>
      <c r="L15" s="220">
        <v>0</v>
      </c>
      <c r="M15" s="220">
        <v>0</v>
      </c>
      <c r="N15" s="221">
        <v>0</v>
      </c>
    </row>
    <row r="16" spans="1:14" x14ac:dyDescent="0.2">
      <c r="A16" s="205"/>
      <c r="B16" s="222" t="s">
        <v>290</v>
      </c>
      <c r="C16" s="223">
        <v>255591</v>
      </c>
      <c r="D16" s="223">
        <v>1280097</v>
      </c>
      <c r="E16" s="223">
        <v>4886182</v>
      </c>
      <c r="F16" s="223">
        <v>1883353</v>
      </c>
      <c r="G16" s="223">
        <v>204133</v>
      </c>
      <c r="H16" s="223">
        <v>106141</v>
      </c>
      <c r="I16" s="223">
        <v>8040</v>
      </c>
      <c r="J16" s="223">
        <v>124643</v>
      </c>
      <c r="K16" s="223">
        <v>2300</v>
      </c>
      <c r="L16" s="223">
        <v>1872504</v>
      </c>
      <c r="M16" s="223">
        <v>108441</v>
      </c>
      <c r="N16" s="224">
        <v>8750480</v>
      </c>
    </row>
    <row r="17" spans="1:14" x14ac:dyDescent="0.2">
      <c r="A17" s="205"/>
      <c r="B17" s="225" t="s">
        <v>291</v>
      </c>
      <c r="C17" s="223">
        <v>63050</v>
      </c>
      <c r="D17" s="223">
        <v>333084</v>
      </c>
      <c r="E17" s="223">
        <v>1170948</v>
      </c>
      <c r="F17" s="223">
        <v>452811</v>
      </c>
      <c r="G17" s="223">
        <v>56162</v>
      </c>
      <c r="H17" s="223">
        <v>11200</v>
      </c>
      <c r="I17" s="223">
        <v>2190</v>
      </c>
      <c r="J17" s="223">
        <v>30337</v>
      </c>
      <c r="K17" s="223">
        <v>600</v>
      </c>
      <c r="L17" s="223">
        <v>484823</v>
      </c>
      <c r="M17" s="223">
        <v>11800</v>
      </c>
      <c r="N17" s="224">
        <v>2120382</v>
      </c>
    </row>
    <row r="18" spans="1:14" x14ac:dyDescent="0.2">
      <c r="A18" s="205"/>
      <c r="B18" s="225" t="s">
        <v>292</v>
      </c>
      <c r="C18" s="223">
        <v>60983.28</v>
      </c>
      <c r="D18" s="223">
        <v>323803.08</v>
      </c>
      <c r="E18" s="223">
        <v>1150210.5900000001</v>
      </c>
      <c r="F18" s="223">
        <v>434991.09</v>
      </c>
      <c r="G18" s="223">
        <v>63955.040000000001</v>
      </c>
      <c r="H18" s="223">
        <v>38043.53</v>
      </c>
      <c r="I18" s="223">
        <v>1544.02</v>
      </c>
      <c r="J18" s="223">
        <v>2936.92</v>
      </c>
      <c r="K18" s="223">
        <v>511</v>
      </c>
      <c r="L18" s="223">
        <v>453222.34</v>
      </c>
      <c r="M18" s="223">
        <v>38554.53</v>
      </c>
      <c r="N18" s="224">
        <v>2076978.55</v>
      </c>
    </row>
    <row r="19" spans="1:14" x14ac:dyDescent="0.2">
      <c r="A19" s="205"/>
      <c r="B19" s="225" t="s">
        <v>293</v>
      </c>
      <c r="C19" s="226">
        <v>23.8597</v>
      </c>
      <c r="D19" s="226">
        <v>25.295200000000001</v>
      </c>
      <c r="E19" s="226">
        <v>23.540099999999999</v>
      </c>
      <c r="F19" s="226">
        <v>23.096599999999999</v>
      </c>
      <c r="G19" s="226">
        <v>31.330100000000002</v>
      </c>
      <c r="H19" s="226">
        <v>35.842399999999998</v>
      </c>
      <c r="I19" s="226">
        <v>19.2042</v>
      </c>
      <c r="J19" s="226">
        <v>2.3563000000000001</v>
      </c>
      <c r="K19" s="226">
        <v>22.217400000000001</v>
      </c>
      <c r="L19" s="226">
        <v>24.2041</v>
      </c>
      <c r="M19" s="226">
        <v>35.5535</v>
      </c>
      <c r="N19" s="227">
        <v>23.735600000000002</v>
      </c>
    </row>
    <row r="20" spans="1:14" x14ac:dyDescent="0.2">
      <c r="A20" s="205"/>
      <c r="B20" s="228" t="s">
        <v>294</v>
      </c>
      <c r="C20" s="226">
        <v>96.722099999999998</v>
      </c>
      <c r="D20" s="226">
        <v>97.2136</v>
      </c>
      <c r="E20" s="226">
        <v>98.228999999999999</v>
      </c>
      <c r="F20" s="226">
        <v>96.064599999999999</v>
      </c>
      <c r="G20" s="226">
        <v>113.876</v>
      </c>
      <c r="H20" s="226">
        <v>339.67439999999999</v>
      </c>
      <c r="I20" s="226">
        <v>70.503200000000007</v>
      </c>
      <c r="J20" s="226">
        <v>9.6809999999999992</v>
      </c>
      <c r="K20" s="226">
        <v>85.166700000000006</v>
      </c>
      <c r="L20" s="226">
        <v>93.481999999999999</v>
      </c>
      <c r="M20" s="226">
        <v>326.73329999999999</v>
      </c>
      <c r="N20" s="227">
        <v>97.953000000000003</v>
      </c>
    </row>
    <row r="21" spans="1:14" x14ac:dyDescent="0.2">
      <c r="A21" s="205"/>
      <c r="B21" s="218" t="s">
        <v>295</v>
      </c>
      <c r="C21" s="229">
        <v>0</v>
      </c>
      <c r="D21" s="229">
        <v>0</v>
      </c>
      <c r="E21" s="229">
        <v>0</v>
      </c>
      <c r="F21" s="229">
        <v>0</v>
      </c>
      <c r="G21" s="229">
        <v>0</v>
      </c>
      <c r="H21" s="229">
        <v>0</v>
      </c>
      <c r="I21" s="229">
        <v>0</v>
      </c>
      <c r="J21" s="229">
        <v>0</v>
      </c>
      <c r="K21" s="229">
        <v>0</v>
      </c>
      <c r="L21" s="229">
        <v>0</v>
      </c>
      <c r="M21" s="229">
        <v>0</v>
      </c>
      <c r="N21" s="230">
        <v>0</v>
      </c>
    </row>
    <row r="22" spans="1:14" x14ac:dyDescent="0.2">
      <c r="A22" s="205"/>
      <c r="B22" s="222" t="s">
        <v>290</v>
      </c>
      <c r="C22" s="223">
        <v>89435</v>
      </c>
      <c r="D22" s="223">
        <v>228825</v>
      </c>
      <c r="E22" s="223">
        <v>1464378</v>
      </c>
      <c r="F22" s="223">
        <v>574936</v>
      </c>
      <c r="G22" s="223">
        <v>77085</v>
      </c>
      <c r="H22" s="223">
        <v>57100</v>
      </c>
      <c r="I22" s="223">
        <v>5423</v>
      </c>
      <c r="J22" s="223">
        <v>83000</v>
      </c>
      <c r="K22" s="223">
        <v>850</v>
      </c>
      <c r="L22" s="223">
        <v>483768</v>
      </c>
      <c r="M22" s="223">
        <v>57950</v>
      </c>
      <c r="N22" s="224">
        <v>2581032</v>
      </c>
    </row>
    <row r="23" spans="1:14" x14ac:dyDescent="0.2">
      <c r="A23" s="205"/>
      <c r="B23" s="225" t="s">
        <v>291</v>
      </c>
      <c r="C23" s="223">
        <v>30249</v>
      </c>
      <c r="D23" s="223">
        <v>53452</v>
      </c>
      <c r="E23" s="223">
        <v>352515</v>
      </c>
      <c r="F23" s="223">
        <v>136986</v>
      </c>
      <c r="G23" s="223">
        <v>20548</v>
      </c>
      <c r="H23" s="223">
        <v>30691</v>
      </c>
      <c r="I23" s="223">
        <v>483</v>
      </c>
      <c r="J23" s="223">
        <v>18827</v>
      </c>
      <c r="K23" s="223">
        <v>210</v>
      </c>
      <c r="L23" s="223">
        <v>123559</v>
      </c>
      <c r="M23" s="223">
        <v>30901</v>
      </c>
      <c r="N23" s="224">
        <v>643961</v>
      </c>
    </row>
    <row r="24" spans="1:14" x14ac:dyDescent="0.2">
      <c r="A24" s="205"/>
      <c r="B24" s="225" t="s">
        <v>292</v>
      </c>
      <c r="C24" s="223">
        <v>26393.84</v>
      </c>
      <c r="D24" s="223">
        <v>65632.990000000005</v>
      </c>
      <c r="E24" s="223">
        <v>368509.57</v>
      </c>
      <c r="F24" s="223">
        <v>147000.82999999999</v>
      </c>
      <c r="G24" s="223">
        <v>18373.669999999998</v>
      </c>
      <c r="H24" s="223">
        <v>45389.94</v>
      </c>
      <c r="I24" s="223">
        <v>514.9</v>
      </c>
      <c r="J24" s="223">
        <v>13403.71</v>
      </c>
      <c r="K24" s="223">
        <v>201.84</v>
      </c>
      <c r="L24" s="223">
        <v>124319.11</v>
      </c>
      <c r="M24" s="223">
        <v>45591.78</v>
      </c>
      <c r="N24" s="224">
        <v>685421.29</v>
      </c>
    </row>
    <row r="25" spans="1:14" x14ac:dyDescent="0.2">
      <c r="A25" s="205"/>
      <c r="B25" s="225" t="s">
        <v>293</v>
      </c>
      <c r="C25" s="226">
        <v>29.511800000000001</v>
      </c>
      <c r="D25" s="226">
        <v>28.682600000000001</v>
      </c>
      <c r="E25" s="226">
        <v>25.164899999999999</v>
      </c>
      <c r="F25" s="226">
        <v>25.568200000000001</v>
      </c>
      <c r="G25" s="226">
        <v>23.835599999999999</v>
      </c>
      <c r="H25" s="226">
        <v>79.492000000000004</v>
      </c>
      <c r="I25" s="226">
        <v>9.4946999999999999</v>
      </c>
      <c r="J25" s="226">
        <v>16.149000000000001</v>
      </c>
      <c r="K25" s="226">
        <v>23.745899999999999</v>
      </c>
      <c r="L25" s="226">
        <v>25.6981</v>
      </c>
      <c r="M25" s="226">
        <v>78.674300000000002</v>
      </c>
      <c r="N25" s="227">
        <v>26.556100000000001</v>
      </c>
    </row>
    <row r="26" spans="1:14" x14ac:dyDescent="0.2">
      <c r="A26" s="205"/>
      <c r="B26" s="228" t="s">
        <v>294</v>
      </c>
      <c r="C26" s="226">
        <v>87.255200000000002</v>
      </c>
      <c r="D26" s="226">
        <v>122.78870000000001</v>
      </c>
      <c r="E26" s="226">
        <v>104.5373</v>
      </c>
      <c r="F26" s="226">
        <v>107.3108</v>
      </c>
      <c r="G26" s="226">
        <v>89.418300000000002</v>
      </c>
      <c r="H26" s="226">
        <v>147.89330000000001</v>
      </c>
      <c r="I26" s="226">
        <v>106.6046</v>
      </c>
      <c r="J26" s="226">
        <v>71.194100000000006</v>
      </c>
      <c r="K26" s="226">
        <v>96.1143</v>
      </c>
      <c r="L26" s="226">
        <v>100.6152</v>
      </c>
      <c r="M26" s="226">
        <v>147.54140000000001</v>
      </c>
      <c r="N26" s="227">
        <v>106.4383</v>
      </c>
    </row>
    <row r="27" spans="1:14" x14ac:dyDescent="0.2">
      <c r="A27" s="205"/>
      <c r="B27" s="218" t="s">
        <v>296</v>
      </c>
      <c r="C27" s="229">
        <v>0</v>
      </c>
      <c r="D27" s="229">
        <v>0</v>
      </c>
      <c r="E27" s="229">
        <v>0</v>
      </c>
      <c r="F27" s="229">
        <v>0</v>
      </c>
      <c r="G27" s="229">
        <v>0</v>
      </c>
      <c r="H27" s="229">
        <v>0</v>
      </c>
      <c r="I27" s="229">
        <v>0</v>
      </c>
      <c r="J27" s="229">
        <v>0</v>
      </c>
      <c r="K27" s="229">
        <v>0</v>
      </c>
      <c r="L27" s="229">
        <v>0</v>
      </c>
      <c r="M27" s="229">
        <v>0</v>
      </c>
      <c r="N27" s="230">
        <v>0</v>
      </c>
    </row>
    <row r="28" spans="1:14" x14ac:dyDescent="0.2">
      <c r="A28" s="205"/>
      <c r="B28" s="222" t="s">
        <v>290</v>
      </c>
      <c r="C28" s="223">
        <v>67700</v>
      </c>
      <c r="D28" s="223">
        <v>127502</v>
      </c>
      <c r="E28" s="223">
        <v>653082</v>
      </c>
      <c r="F28" s="223">
        <v>251950</v>
      </c>
      <c r="G28" s="223">
        <v>37399</v>
      </c>
      <c r="H28" s="223">
        <v>13842</v>
      </c>
      <c r="I28" s="223">
        <v>6669</v>
      </c>
      <c r="J28" s="223">
        <v>34100</v>
      </c>
      <c r="K28" s="223">
        <v>650</v>
      </c>
      <c r="L28" s="223">
        <v>273370</v>
      </c>
      <c r="M28" s="223">
        <v>14492</v>
      </c>
      <c r="N28" s="224">
        <v>1192894</v>
      </c>
    </row>
    <row r="29" spans="1:14" x14ac:dyDescent="0.2">
      <c r="A29" s="205"/>
      <c r="B29" s="225" t="s">
        <v>291</v>
      </c>
      <c r="C29" s="223">
        <v>21848.6</v>
      </c>
      <c r="D29" s="223">
        <v>35258</v>
      </c>
      <c r="E29" s="223">
        <v>179797</v>
      </c>
      <c r="F29" s="223">
        <v>68836</v>
      </c>
      <c r="G29" s="223">
        <v>10280</v>
      </c>
      <c r="H29" s="223">
        <v>4090</v>
      </c>
      <c r="I29" s="223">
        <v>3085</v>
      </c>
      <c r="J29" s="223">
        <v>7640</v>
      </c>
      <c r="K29" s="223">
        <v>162</v>
      </c>
      <c r="L29" s="223">
        <v>78111.600000000006</v>
      </c>
      <c r="M29" s="223">
        <v>4252</v>
      </c>
      <c r="N29" s="224">
        <v>330996.59999999998</v>
      </c>
    </row>
    <row r="30" spans="1:14" x14ac:dyDescent="0.2">
      <c r="A30" s="205"/>
      <c r="B30" s="225" t="s">
        <v>292</v>
      </c>
      <c r="C30" s="223">
        <v>15831.75</v>
      </c>
      <c r="D30" s="223">
        <v>29107.14</v>
      </c>
      <c r="E30" s="223">
        <v>167051.26999999999</v>
      </c>
      <c r="F30" s="223">
        <v>63857.08</v>
      </c>
      <c r="G30" s="223">
        <v>10223.75</v>
      </c>
      <c r="H30" s="223">
        <v>3436.91</v>
      </c>
      <c r="I30" s="223">
        <v>2205.85</v>
      </c>
      <c r="J30" s="223">
        <v>6316.91</v>
      </c>
      <c r="K30" s="223">
        <v>139.44</v>
      </c>
      <c r="L30" s="223">
        <v>63685.4</v>
      </c>
      <c r="M30" s="223">
        <v>3576.35</v>
      </c>
      <c r="N30" s="224">
        <v>298170.09999999998</v>
      </c>
    </row>
    <row r="31" spans="1:14" x14ac:dyDescent="0.2">
      <c r="A31" s="205"/>
      <c r="B31" s="225" t="s">
        <v>293</v>
      </c>
      <c r="C31" s="226">
        <v>23.385200000000001</v>
      </c>
      <c r="D31" s="226">
        <v>22.828800000000001</v>
      </c>
      <c r="E31" s="226">
        <v>25.578900000000001</v>
      </c>
      <c r="F31" s="226">
        <v>25.345099999999999</v>
      </c>
      <c r="G31" s="226">
        <v>27.337</v>
      </c>
      <c r="H31" s="226">
        <v>24.829599999999999</v>
      </c>
      <c r="I31" s="226">
        <v>33.0762</v>
      </c>
      <c r="J31" s="226">
        <v>18.524699999999999</v>
      </c>
      <c r="K31" s="226">
        <v>21.452300000000001</v>
      </c>
      <c r="L31" s="226">
        <v>23.296399999999998</v>
      </c>
      <c r="M31" s="226">
        <v>24.678100000000001</v>
      </c>
      <c r="N31" s="227">
        <v>24.9955</v>
      </c>
    </row>
    <row r="32" spans="1:14" x14ac:dyDescent="0.2">
      <c r="A32" s="205"/>
      <c r="B32" s="228" t="s">
        <v>294</v>
      </c>
      <c r="C32" s="226">
        <v>72.461200000000005</v>
      </c>
      <c r="D32" s="226">
        <v>82.554699999999997</v>
      </c>
      <c r="E32" s="226">
        <v>92.911000000000001</v>
      </c>
      <c r="F32" s="226">
        <v>92.766999999999996</v>
      </c>
      <c r="G32" s="226">
        <v>99.452799999999996</v>
      </c>
      <c r="H32" s="226">
        <v>84.031999999999996</v>
      </c>
      <c r="I32" s="226">
        <v>71.502399999999994</v>
      </c>
      <c r="J32" s="226">
        <v>82.682100000000005</v>
      </c>
      <c r="K32" s="226">
        <v>86.074100000000001</v>
      </c>
      <c r="L32" s="226">
        <v>81.531300000000002</v>
      </c>
      <c r="M32" s="226">
        <v>84.109800000000007</v>
      </c>
      <c r="N32" s="227">
        <v>90.082499999999996</v>
      </c>
    </row>
    <row r="33" spans="1:14" x14ac:dyDescent="0.2">
      <c r="A33" s="205"/>
      <c r="B33" s="218" t="s">
        <v>297</v>
      </c>
      <c r="C33" s="229">
        <v>0</v>
      </c>
      <c r="D33" s="229">
        <v>0</v>
      </c>
      <c r="E33" s="229">
        <v>0</v>
      </c>
      <c r="F33" s="229">
        <v>0</v>
      </c>
      <c r="G33" s="229">
        <v>0</v>
      </c>
      <c r="H33" s="229">
        <v>0</v>
      </c>
      <c r="I33" s="229">
        <v>0</v>
      </c>
      <c r="J33" s="229">
        <v>0</v>
      </c>
      <c r="K33" s="229">
        <v>0</v>
      </c>
      <c r="L33" s="229">
        <v>0</v>
      </c>
      <c r="M33" s="229">
        <v>0</v>
      </c>
      <c r="N33" s="230">
        <v>0</v>
      </c>
    </row>
    <row r="34" spans="1:14" x14ac:dyDescent="0.2">
      <c r="A34" s="205"/>
      <c r="B34" s="222" t="s">
        <v>290</v>
      </c>
      <c r="C34" s="223">
        <v>53466</v>
      </c>
      <c r="D34" s="223">
        <v>205519</v>
      </c>
      <c r="E34" s="223">
        <v>777625</v>
      </c>
      <c r="F34" s="223">
        <v>299334</v>
      </c>
      <c r="G34" s="223">
        <v>44950</v>
      </c>
      <c r="H34" s="223">
        <v>14699</v>
      </c>
      <c r="I34" s="223">
        <v>4806</v>
      </c>
      <c r="J34" s="223">
        <v>51195</v>
      </c>
      <c r="K34" s="223">
        <v>0</v>
      </c>
      <c r="L34" s="223">
        <v>359936</v>
      </c>
      <c r="M34" s="223">
        <v>14699</v>
      </c>
      <c r="N34" s="224">
        <v>1451594</v>
      </c>
    </row>
    <row r="35" spans="1:14" x14ac:dyDescent="0.2">
      <c r="A35" s="205"/>
      <c r="B35" s="225" t="s">
        <v>291</v>
      </c>
      <c r="C35" s="223">
        <v>17466</v>
      </c>
      <c r="D35" s="223">
        <v>59474</v>
      </c>
      <c r="E35" s="223">
        <v>185453</v>
      </c>
      <c r="F35" s="223">
        <v>72365</v>
      </c>
      <c r="G35" s="223">
        <v>11048</v>
      </c>
      <c r="H35" s="223">
        <v>4550</v>
      </c>
      <c r="I35" s="223">
        <v>2458</v>
      </c>
      <c r="J35" s="223">
        <v>12870</v>
      </c>
      <c r="K35" s="223">
        <v>0</v>
      </c>
      <c r="L35" s="223">
        <v>103316</v>
      </c>
      <c r="M35" s="223">
        <v>4550</v>
      </c>
      <c r="N35" s="224">
        <v>365684</v>
      </c>
    </row>
    <row r="36" spans="1:14" x14ac:dyDescent="0.2">
      <c r="A36" s="205"/>
      <c r="B36" s="225" t="s">
        <v>292</v>
      </c>
      <c r="C36" s="223">
        <v>10997.18</v>
      </c>
      <c r="D36" s="223">
        <v>51437.38</v>
      </c>
      <c r="E36" s="223">
        <v>191591.96</v>
      </c>
      <c r="F36" s="223">
        <v>74982.3</v>
      </c>
      <c r="G36" s="223">
        <v>10615.77</v>
      </c>
      <c r="H36" s="223">
        <v>6254.3</v>
      </c>
      <c r="I36" s="223">
        <v>848.91</v>
      </c>
      <c r="J36" s="223">
        <v>10565.93</v>
      </c>
      <c r="K36" s="223">
        <v>0</v>
      </c>
      <c r="L36" s="223">
        <v>84465.17</v>
      </c>
      <c r="M36" s="223">
        <v>6254.3</v>
      </c>
      <c r="N36" s="224">
        <v>357293.73</v>
      </c>
    </row>
    <row r="37" spans="1:14" x14ac:dyDescent="0.2">
      <c r="A37" s="205"/>
      <c r="B37" s="225" t="s">
        <v>293</v>
      </c>
      <c r="C37" s="226">
        <v>20.5685</v>
      </c>
      <c r="D37" s="226">
        <v>25.027999999999999</v>
      </c>
      <c r="E37" s="226">
        <v>24.638100000000001</v>
      </c>
      <c r="F37" s="226">
        <v>25.049700000000001</v>
      </c>
      <c r="G37" s="226">
        <v>23.616800000000001</v>
      </c>
      <c r="H37" s="226">
        <v>42.549199999999999</v>
      </c>
      <c r="I37" s="226">
        <v>17.663499999999999</v>
      </c>
      <c r="J37" s="226">
        <v>20.6386</v>
      </c>
      <c r="K37" s="226">
        <v>0</v>
      </c>
      <c r="L37" s="226">
        <v>23.466699999999999</v>
      </c>
      <c r="M37" s="226">
        <v>42.549199999999999</v>
      </c>
      <c r="N37" s="227">
        <v>24.613900000000001</v>
      </c>
    </row>
    <row r="38" spans="1:14" x14ac:dyDescent="0.2">
      <c r="A38" s="205"/>
      <c r="B38" s="228" t="s">
        <v>294</v>
      </c>
      <c r="C38" s="226">
        <v>62.9634</v>
      </c>
      <c r="D38" s="226">
        <v>86.487200000000001</v>
      </c>
      <c r="E38" s="226">
        <v>103.3103</v>
      </c>
      <c r="F38" s="226">
        <v>103.6168</v>
      </c>
      <c r="G38" s="226">
        <v>96.087699999999998</v>
      </c>
      <c r="H38" s="226">
        <v>137.4571</v>
      </c>
      <c r="I38" s="226">
        <v>34.5366</v>
      </c>
      <c r="J38" s="226">
        <v>82.097399999999993</v>
      </c>
      <c r="K38" s="226">
        <v>0</v>
      </c>
      <c r="L38" s="226">
        <v>81.754199999999997</v>
      </c>
      <c r="M38" s="226">
        <v>137.4571</v>
      </c>
      <c r="N38" s="227">
        <v>97.705600000000004</v>
      </c>
    </row>
    <row r="39" spans="1:14" x14ac:dyDescent="0.2">
      <c r="A39" s="205"/>
      <c r="B39" s="218" t="s">
        <v>298</v>
      </c>
      <c r="C39" s="229">
        <v>0</v>
      </c>
      <c r="D39" s="229">
        <v>0</v>
      </c>
      <c r="E39" s="229">
        <v>0</v>
      </c>
      <c r="F39" s="229">
        <v>0</v>
      </c>
      <c r="G39" s="229">
        <v>0</v>
      </c>
      <c r="H39" s="229">
        <v>0</v>
      </c>
      <c r="I39" s="229">
        <v>0</v>
      </c>
      <c r="J39" s="229">
        <v>0</v>
      </c>
      <c r="K39" s="229">
        <v>0</v>
      </c>
      <c r="L39" s="229">
        <v>0</v>
      </c>
      <c r="M39" s="229">
        <v>0</v>
      </c>
      <c r="N39" s="230">
        <v>0</v>
      </c>
    </row>
    <row r="40" spans="1:14" x14ac:dyDescent="0.2">
      <c r="A40" s="205"/>
      <c r="B40" s="222" t="s">
        <v>290</v>
      </c>
      <c r="C40" s="223">
        <v>28314</v>
      </c>
      <c r="D40" s="223">
        <v>262514</v>
      </c>
      <c r="E40" s="223">
        <v>842572</v>
      </c>
      <c r="F40" s="223">
        <v>328032</v>
      </c>
      <c r="G40" s="223">
        <v>44887</v>
      </c>
      <c r="H40" s="223">
        <v>25543</v>
      </c>
      <c r="I40" s="223">
        <v>715</v>
      </c>
      <c r="J40" s="223">
        <v>46000</v>
      </c>
      <c r="K40" s="223">
        <v>0</v>
      </c>
      <c r="L40" s="223">
        <v>382430</v>
      </c>
      <c r="M40" s="223">
        <v>25543</v>
      </c>
      <c r="N40" s="224">
        <v>1578577</v>
      </c>
    </row>
    <row r="41" spans="1:14" x14ac:dyDescent="0.2">
      <c r="A41" s="205"/>
      <c r="B41" s="225" t="s">
        <v>291</v>
      </c>
      <c r="C41" s="223">
        <v>7074</v>
      </c>
      <c r="D41" s="223">
        <v>65846</v>
      </c>
      <c r="E41" s="223">
        <v>210579</v>
      </c>
      <c r="F41" s="223">
        <v>81999</v>
      </c>
      <c r="G41" s="223">
        <v>11220</v>
      </c>
      <c r="H41" s="223">
        <v>5367</v>
      </c>
      <c r="I41" s="223">
        <v>505</v>
      </c>
      <c r="J41" s="223">
        <v>11496</v>
      </c>
      <c r="K41" s="223">
        <v>0</v>
      </c>
      <c r="L41" s="223">
        <v>96141</v>
      </c>
      <c r="M41" s="223">
        <v>5367</v>
      </c>
      <c r="N41" s="224">
        <v>394086</v>
      </c>
    </row>
    <row r="42" spans="1:14" x14ac:dyDescent="0.2">
      <c r="A42" s="205"/>
      <c r="B42" s="225" t="s">
        <v>292</v>
      </c>
      <c r="C42" s="223">
        <v>2960.66</v>
      </c>
      <c r="D42" s="223">
        <v>60536.9</v>
      </c>
      <c r="E42" s="223">
        <v>214990.86</v>
      </c>
      <c r="F42" s="223">
        <v>83072.639999999999</v>
      </c>
      <c r="G42" s="223">
        <v>12786.39</v>
      </c>
      <c r="H42" s="223">
        <v>6828.47</v>
      </c>
      <c r="I42" s="223">
        <v>514.72</v>
      </c>
      <c r="J42" s="223">
        <v>11399.35</v>
      </c>
      <c r="K42" s="223">
        <v>0</v>
      </c>
      <c r="L42" s="223">
        <v>88198.02</v>
      </c>
      <c r="M42" s="223">
        <v>6828.47</v>
      </c>
      <c r="N42" s="224">
        <v>393089.99</v>
      </c>
    </row>
    <row r="43" spans="1:14" x14ac:dyDescent="0.2">
      <c r="A43" s="205"/>
      <c r="B43" s="225" t="s">
        <v>293</v>
      </c>
      <c r="C43" s="226">
        <v>10.4565</v>
      </c>
      <c r="D43" s="226">
        <v>23.060400000000001</v>
      </c>
      <c r="E43" s="226">
        <v>25.515999999999998</v>
      </c>
      <c r="F43" s="226">
        <v>25.3246</v>
      </c>
      <c r="G43" s="226">
        <v>28.485700000000001</v>
      </c>
      <c r="H43" s="226">
        <v>26.7332</v>
      </c>
      <c r="I43" s="226">
        <v>71.988799999999998</v>
      </c>
      <c r="J43" s="226">
        <v>24.781199999999998</v>
      </c>
      <c r="K43" s="226">
        <v>0</v>
      </c>
      <c r="L43" s="226">
        <v>23.0625</v>
      </c>
      <c r="M43" s="226">
        <v>26.7332</v>
      </c>
      <c r="N43" s="227">
        <v>24.901499999999999</v>
      </c>
    </row>
    <row r="44" spans="1:14" x14ac:dyDescent="0.2">
      <c r="A44" s="205"/>
      <c r="B44" s="228" t="s">
        <v>294</v>
      </c>
      <c r="C44" s="226">
        <v>41.852699999999999</v>
      </c>
      <c r="D44" s="226">
        <v>91.937100000000001</v>
      </c>
      <c r="E44" s="226">
        <v>102.0951</v>
      </c>
      <c r="F44" s="226">
        <v>101.30929999999999</v>
      </c>
      <c r="G44" s="226">
        <v>113.9607</v>
      </c>
      <c r="H44" s="226">
        <v>127.2307</v>
      </c>
      <c r="I44" s="226">
        <v>101.9248</v>
      </c>
      <c r="J44" s="226">
        <v>99.159300000000002</v>
      </c>
      <c r="K44" s="226">
        <v>0</v>
      </c>
      <c r="L44" s="226">
        <v>91.738200000000006</v>
      </c>
      <c r="M44" s="226">
        <v>127.2307</v>
      </c>
      <c r="N44" s="227">
        <v>99.747299999999996</v>
      </c>
    </row>
    <row r="45" spans="1:14" x14ac:dyDescent="0.2">
      <c r="A45" s="205"/>
      <c r="B45" s="218" t="s">
        <v>299</v>
      </c>
      <c r="C45" s="229">
        <v>0</v>
      </c>
      <c r="D45" s="229">
        <v>0</v>
      </c>
      <c r="E45" s="229">
        <v>0</v>
      </c>
      <c r="F45" s="229">
        <v>0</v>
      </c>
      <c r="G45" s="229">
        <v>0</v>
      </c>
      <c r="H45" s="229">
        <v>0</v>
      </c>
      <c r="I45" s="229">
        <v>0</v>
      </c>
      <c r="J45" s="229">
        <v>0</v>
      </c>
      <c r="K45" s="229">
        <v>0</v>
      </c>
      <c r="L45" s="229">
        <v>0</v>
      </c>
      <c r="M45" s="229">
        <v>0</v>
      </c>
      <c r="N45" s="230">
        <v>0</v>
      </c>
    </row>
    <row r="46" spans="1:14" x14ac:dyDescent="0.2">
      <c r="A46" s="205"/>
      <c r="B46" s="222" t="s">
        <v>290</v>
      </c>
      <c r="C46" s="223">
        <v>92922</v>
      </c>
      <c r="D46" s="223">
        <v>213717</v>
      </c>
      <c r="E46" s="223">
        <v>1191433</v>
      </c>
      <c r="F46" s="223">
        <v>460287</v>
      </c>
      <c r="G46" s="223">
        <v>66386</v>
      </c>
      <c r="H46" s="223">
        <v>26334</v>
      </c>
      <c r="I46" s="223">
        <v>6585</v>
      </c>
      <c r="J46" s="223">
        <v>60600</v>
      </c>
      <c r="K46" s="223">
        <v>0</v>
      </c>
      <c r="L46" s="223">
        <v>440210</v>
      </c>
      <c r="M46" s="223">
        <v>26334</v>
      </c>
      <c r="N46" s="224">
        <v>2118264</v>
      </c>
    </row>
    <row r="47" spans="1:14" x14ac:dyDescent="0.2">
      <c r="A47" s="205"/>
      <c r="B47" s="225" t="s">
        <v>291</v>
      </c>
      <c r="C47" s="223">
        <v>25104</v>
      </c>
      <c r="D47" s="223">
        <v>46533</v>
      </c>
      <c r="E47" s="223">
        <v>331148</v>
      </c>
      <c r="F47" s="223">
        <v>131630</v>
      </c>
      <c r="G47" s="223">
        <v>15459</v>
      </c>
      <c r="H47" s="223">
        <v>8447</v>
      </c>
      <c r="I47" s="223">
        <v>3404</v>
      </c>
      <c r="J47" s="223">
        <v>12015</v>
      </c>
      <c r="K47" s="223">
        <v>0</v>
      </c>
      <c r="L47" s="223">
        <v>102515</v>
      </c>
      <c r="M47" s="223">
        <v>8447</v>
      </c>
      <c r="N47" s="224">
        <v>573740</v>
      </c>
    </row>
    <row r="48" spans="1:14" x14ac:dyDescent="0.2">
      <c r="A48" s="205"/>
      <c r="B48" s="225" t="s">
        <v>292</v>
      </c>
      <c r="C48" s="223">
        <v>20596.43</v>
      </c>
      <c r="D48" s="223">
        <v>37729.32</v>
      </c>
      <c r="E48" s="223">
        <v>301452.40000000002</v>
      </c>
      <c r="F48" s="223">
        <v>116937.03</v>
      </c>
      <c r="G48" s="223">
        <v>15592.04</v>
      </c>
      <c r="H48" s="223">
        <v>7401.14</v>
      </c>
      <c r="I48" s="223">
        <v>150</v>
      </c>
      <c r="J48" s="223">
        <v>9821.86</v>
      </c>
      <c r="K48" s="223">
        <v>0</v>
      </c>
      <c r="L48" s="223">
        <v>83889.65</v>
      </c>
      <c r="M48" s="223">
        <v>7401.14</v>
      </c>
      <c r="N48" s="224">
        <v>509680.22</v>
      </c>
    </row>
    <row r="49" spans="1:14" x14ac:dyDescent="0.2">
      <c r="A49" s="205"/>
      <c r="B49" s="225" t="s">
        <v>293</v>
      </c>
      <c r="C49" s="226">
        <v>22.165299999999998</v>
      </c>
      <c r="D49" s="226">
        <v>17.6539</v>
      </c>
      <c r="E49" s="226">
        <v>25.3017</v>
      </c>
      <c r="F49" s="226">
        <v>25.405200000000001</v>
      </c>
      <c r="G49" s="226">
        <v>23.486899999999999</v>
      </c>
      <c r="H49" s="226">
        <v>28.104900000000001</v>
      </c>
      <c r="I49" s="226">
        <v>2.2778999999999998</v>
      </c>
      <c r="J49" s="226">
        <v>16.207699999999999</v>
      </c>
      <c r="K49" s="226">
        <v>0</v>
      </c>
      <c r="L49" s="226">
        <v>19.056699999999999</v>
      </c>
      <c r="M49" s="226">
        <v>28.104900000000001</v>
      </c>
      <c r="N49" s="227">
        <v>24.061199999999999</v>
      </c>
    </row>
    <row r="50" spans="1:14" x14ac:dyDescent="0.2">
      <c r="A50" s="205"/>
      <c r="B50" s="228" t="s">
        <v>294</v>
      </c>
      <c r="C50" s="226">
        <v>82.044399999999996</v>
      </c>
      <c r="D50" s="226">
        <v>81.080799999999996</v>
      </c>
      <c r="E50" s="226">
        <v>91.032499999999999</v>
      </c>
      <c r="F50" s="226">
        <v>88.837699999999998</v>
      </c>
      <c r="G50" s="226">
        <v>100.86060000000001</v>
      </c>
      <c r="H50" s="226">
        <v>87.618600000000001</v>
      </c>
      <c r="I50" s="226">
        <v>4.4066000000000001</v>
      </c>
      <c r="J50" s="226">
        <v>81.746700000000004</v>
      </c>
      <c r="K50" s="226">
        <v>0</v>
      </c>
      <c r="L50" s="226">
        <v>81.831599999999995</v>
      </c>
      <c r="M50" s="226">
        <v>87.618600000000001</v>
      </c>
      <c r="N50" s="227">
        <v>88.834699999999998</v>
      </c>
    </row>
    <row r="51" spans="1:14" x14ac:dyDescent="0.2">
      <c r="A51" s="205"/>
      <c r="B51" s="218" t="s">
        <v>300</v>
      </c>
      <c r="C51" s="229">
        <v>0</v>
      </c>
      <c r="D51" s="229">
        <v>0</v>
      </c>
      <c r="E51" s="229">
        <v>0</v>
      </c>
      <c r="F51" s="229">
        <v>0</v>
      </c>
      <c r="G51" s="229">
        <v>0</v>
      </c>
      <c r="H51" s="229">
        <v>0</v>
      </c>
      <c r="I51" s="229">
        <v>0</v>
      </c>
      <c r="J51" s="229">
        <v>0</v>
      </c>
      <c r="K51" s="229">
        <v>0</v>
      </c>
      <c r="L51" s="229">
        <v>0</v>
      </c>
      <c r="M51" s="229">
        <v>0</v>
      </c>
      <c r="N51" s="230">
        <v>0</v>
      </c>
    </row>
    <row r="52" spans="1:14" x14ac:dyDescent="0.2">
      <c r="A52" s="205"/>
      <c r="B52" s="222" t="s">
        <v>290</v>
      </c>
      <c r="C52" s="223">
        <v>80162</v>
      </c>
      <c r="D52" s="223">
        <v>153683</v>
      </c>
      <c r="E52" s="223">
        <v>1078386</v>
      </c>
      <c r="F52" s="223">
        <v>414003</v>
      </c>
      <c r="G52" s="223">
        <v>58734</v>
      </c>
      <c r="H52" s="223">
        <v>16837</v>
      </c>
      <c r="I52" s="223">
        <v>23950</v>
      </c>
      <c r="J52" s="223">
        <v>60090</v>
      </c>
      <c r="K52" s="223">
        <v>900</v>
      </c>
      <c r="L52" s="223">
        <v>376619</v>
      </c>
      <c r="M52" s="223">
        <v>17737</v>
      </c>
      <c r="N52" s="224">
        <v>1886745</v>
      </c>
    </row>
    <row r="53" spans="1:14" x14ac:dyDescent="0.2">
      <c r="A53" s="205"/>
      <c r="B53" s="225" t="s">
        <v>291</v>
      </c>
      <c r="C53" s="223">
        <v>21200</v>
      </c>
      <c r="D53" s="223">
        <v>41167</v>
      </c>
      <c r="E53" s="223">
        <v>255534</v>
      </c>
      <c r="F53" s="223">
        <v>98641</v>
      </c>
      <c r="G53" s="223">
        <v>12994</v>
      </c>
      <c r="H53" s="223">
        <v>9053</v>
      </c>
      <c r="I53" s="223">
        <v>3100</v>
      </c>
      <c r="J53" s="223">
        <v>12477</v>
      </c>
      <c r="K53" s="223">
        <v>225</v>
      </c>
      <c r="L53" s="223">
        <v>90938</v>
      </c>
      <c r="M53" s="223">
        <v>9278</v>
      </c>
      <c r="N53" s="224">
        <v>454391</v>
      </c>
    </row>
    <row r="54" spans="1:14" x14ac:dyDescent="0.2">
      <c r="A54" s="205"/>
      <c r="B54" s="225" t="s">
        <v>292</v>
      </c>
      <c r="C54" s="223">
        <v>14370.67</v>
      </c>
      <c r="D54" s="223">
        <v>30584.95</v>
      </c>
      <c r="E54" s="223">
        <v>247198.9</v>
      </c>
      <c r="F54" s="223">
        <v>97162.96</v>
      </c>
      <c r="G54" s="223">
        <v>12224.81</v>
      </c>
      <c r="H54" s="223">
        <v>8273.7099999999991</v>
      </c>
      <c r="I54" s="223">
        <v>318.17</v>
      </c>
      <c r="J54" s="223">
        <v>9649.32</v>
      </c>
      <c r="K54" s="223">
        <v>205.84</v>
      </c>
      <c r="L54" s="223">
        <v>67147.92</v>
      </c>
      <c r="M54" s="223">
        <v>8479.5499999999993</v>
      </c>
      <c r="N54" s="224">
        <v>419989.33</v>
      </c>
    </row>
    <row r="55" spans="1:14" x14ac:dyDescent="0.2">
      <c r="A55" s="205"/>
      <c r="B55" s="225" t="s">
        <v>293</v>
      </c>
      <c r="C55" s="226">
        <v>17.927</v>
      </c>
      <c r="D55" s="226">
        <v>19.901299999999999</v>
      </c>
      <c r="E55" s="226">
        <v>22.922999999999998</v>
      </c>
      <c r="F55" s="226">
        <v>23.469100000000001</v>
      </c>
      <c r="G55" s="226">
        <v>20.8139</v>
      </c>
      <c r="H55" s="226">
        <v>49.14</v>
      </c>
      <c r="I55" s="226">
        <v>1.3285</v>
      </c>
      <c r="J55" s="226">
        <v>16.0581</v>
      </c>
      <c r="K55" s="226">
        <v>22.871099999999998</v>
      </c>
      <c r="L55" s="226">
        <v>17.8291</v>
      </c>
      <c r="M55" s="226">
        <v>47.807099999999998</v>
      </c>
      <c r="N55" s="227">
        <v>22.26</v>
      </c>
    </row>
    <row r="56" spans="1:14" x14ac:dyDescent="0.2">
      <c r="A56" s="205"/>
      <c r="B56" s="228" t="s">
        <v>294</v>
      </c>
      <c r="C56" s="226">
        <v>67.786199999999994</v>
      </c>
      <c r="D56" s="226">
        <v>74.294799999999995</v>
      </c>
      <c r="E56" s="226">
        <v>96.738200000000006</v>
      </c>
      <c r="F56" s="226">
        <v>98.501599999999996</v>
      </c>
      <c r="G56" s="226">
        <v>94.080399999999997</v>
      </c>
      <c r="H56" s="226">
        <v>91.391900000000007</v>
      </c>
      <c r="I56" s="226">
        <v>10.263500000000001</v>
      </c>
      <c r="J56" s="226">
        <v>77.3369</v>
      </c>
      <c r="K56" s="226">
        <v>91.484399999999994</v>
      </c>
      <c r="L56" s="226">
        <v>73.839200000000005</v>
      </c>
      <c r="M56" s="226">
        <v>91.394199999999998</v>
      </c>
      <c r="N56" s="227">
        <v>92.429100000000005</v>
      </c>
    </row>
    <row r="57" spans="1:14" x14ac:dyDescent="0.2">
      <c r="A57" s="205"/>
      <c r="B57" s="218" t="s">
        <v>301</v>
      </c>
      <c r="C57" s="229">
        <v>0</v>
      </c>
      <c r="D57" s="229">
        <v>0</v>
      </c>
      <c r="E57" s="229">
        <v>0</v>
      </c>
      <c r="F57" s="229">
        <v>0</v>
      </c>
      <c r="G57" s="229">
        <v>0</v>
      </c>
      <c r="H57" s="229">
        <v>0</v>
      </c>
      <c r="I57" s="229">
        <v>0</v>
      </c>
      <c r="J57" s="229">
        <v>0</v>
      </c>
      <c r="K57" s="229">
        <v>0</v>
      </c>
      <c r="L57" s="229">
        <v>0</v>
      </c>
      <c r="M57" s="229">
        <v>0</v>
      </c>
      <c r="N57" s="230">
        <v>0</v>
      </c>
    </row>
    <row r="58" spans="1:14" x14ac:dyDescent="0.2">
      <c r="A58" s="205"/>
      <c r="B58" s="222" t="s">
        <v>290</v>
      </c>
      <c r="C58" s="223">
        <v>28742</v>
      </c>
      <c r="D58" s="223">
        <v>298775</v>
      </c>
      <c r="E58" s="223">
        <v>957116</v>
      </c>
      <c r="F58" s="223">
        <v>376137</v>
      </c>
      <c r="G58" s="223">
        <v>55967</v>
      </c>
      <c r="H58" s="223">
        <v>38122</v>
      </c>
      <c r="I58" s="223">
        <v>10324</v>
      </c>
      <c r="J58" s="223">
        <v>78882</v>
      </c>
      <c r="K58" s="223">
        <v>0</v>
      </c>
      <c r="L58" s="223">
        <v>472690</v>
      </c>
      <c r="M58" s="223">
        <v>38122</v>
      </c>
      <c r="N58" s="224">
        <v>1844065</v>
      </c>
    </row>
    <row r="59" spans="1:14" x14ac:dyDescent="0.2">
      <c r="A59" s="205"/>
      <c r="B59" s="225" t="s">
        <v>291</v>
      </c>
      <c r="C59" s="223">
        <v>6393</v>
      </c>
      <c r="D59" s="223">
        <v>80425</v>
      </c>
      <c r="E59" s="223">
        <v>216660</v>
      </c>
      <c r="F59" s="223">
        <v>106386</v>
      </c>
      <c r="G59" s="223">
        <v>11817</v>
      </c>
      <c r="H59" s="223">
        <v>14935</v>
      </c>
      <c r="I59" s="223">
        <v>2227</v>
      </c>
      <c r="J59" s="223">
        <v>14448</v>
      </c>
      <c r="K59" s="223">
        <v>0</v>
      </c>
      <c r="L59" s="223">
        <v>115310</v>
      </c>
      <c r="M59" s="223">
        <v>14935</v>
      </c>
      <c r="N59" s="224">
        <v>453291</v>
      </c>
    </row>
    <row r="60" spans="1:14" x14ac:dyDescent="0.2">
      <c r="A60" s="205"/>
      <c r="B60" s="225" t="s">
        <v>292</v>
      </c>
      <c r="C60" s="223">
        <v>1446.77</v>
      </c>
      <c r="D60" s="223">
        <v>80769.2</v>
      </c>
      <c r="E60" s="223">
        <v>234622.73</v>
      </c>
      <c r="F60" s="223">
        <v>88690.96</v>
      </c>
      <c r="G60" s="223">
        <v>11578.87</v>
      </c>
      <c r="H60" s="223">
        <v>11124.94</v>
      </c>
      <c r="I60" s="223">
        <v>413.98</v>
      </c>
      <c r="J60" s="223">
        <v>5601.94</v>
      </c>
      <c r="K60" s="223">
        <v>0</v>
      </c>
      <c r="L60" s="223">
        <v>99810.76</v>
      </c>
      <c r="M60" s="223">
        <v>11124.94</v>
      </c>
      <c r="N60" s="224">
        <v>434249.39</v>
      </c>
    </row>
    <row r="61" spans="1:14" x14ac:dyDescent="0.2">
      <c r="A61" s="205"/>
      <c r="B61" s="225" t="s">
        <v>293</v>
      </c>
      <c r="C61" s="226">
        <v>5.0335999999999999</v>
      </c>
      <c r="D61" s="226">
        <v>27.0335</v>
      </c>
      <c r="E61" s="226">
        <v>24.513500000000001</v>
      </c>
      <c r="F61" s="226">
        <v>23.5794</v>
      </c>
      <c r="G61" s="226">
        <v>20.688700000000001</v>
      </c>
      <c r="H61" s="226">
        <v>29.182500000000001</v>
      </c>
      <c r="I61" s="226">
        <v>4.0099</v>
      </c>
      <c r="J61" s="226">
        <v>7.1017000000000001</v>
      </c>
      <c r="K61" s="226">
        <v>0</v>
      </c>
      <c r="L61" s="226">
        <v>21.115500000000001</v>
      </c>
      <c r="M61" s="226">
        <v>29.182500000000001</v>
      </c>
      <c r="N61" s="227">
        <v>23.548500000000001</v>
      </c>
    </row>
    <row r="62" spans="1:14" x14ac:dyDescent="0.2">
      <c r="A62" s="205"/>
      <c r="B62" s="228" t="s">
        <v>294</v>
      </c>
      <c r="C62" s="226">
        <v>22.630500000000001</v>
      </c>
      <c r="D62" s="226">
        <v>100.428</v>
      </c>
      <c r="E62" s="226">
        <v>108.2907</v>
      </c>
      <c r="F62" s="226">
        <v>83.367099999999994</v>
      </c>
      <c r="G62" s="226">
        <v>97.984899999999996</v>
      </c>
      <c r="H62" s="226">
        <v>74.489099999999993</v>
      </c>
      <c r="I62" s="226">
        <v>18.589099999999998</v>
      </c>
      <c r="J62" s="226">
        <v>38.773099999999999</v>
      </c>
      <c r="K62" s="226">
        <v>0</v>
      </c>
      <c r="L62" s="226">
        <v>86.558599999999998</v>
      </c>
      <c r="M62" s="226">
        <v>74.489099999999993</v>
      </c>
      <c r="N62" s="227">
        <v>95.799300000000002</v>
      </c>
    </row>
    <row r="63" spans="1:14" x14ac:dyDescent="0.2">
      <c r="A63" s="205"/>
      <c r="B63" s="218" t="s">
        <v>302</v>
      </c>
      <c r="C63" s="229">
        <v>0</v>
      </c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>
        <v>0</v>
      </c>
      <c r="J63" s="229">
        <v>0</v>
      </c>
      <c r="K63" s="229">
        <v>0</v>
      </c>
      <c r="L63" s="229">
        <v>0</v>
      </c>
      <c r="M63" s="229">
        <v>0</v>
      </c>
      <c r="N63" s="230">
        <v>0</v>
      </c>
    </row>
    <row r="64" spans="1:14" x14ac:dyDescent="0.2">
      <c r="A64" s="205"/>
      <c r="B64" s="222" t="s">
        <v>290</v>
      </c>
      <c r="C64" s="223">
        <v>96338</v>
      </c>
      <c r="D64" s="223">
        <v>162455</v>
      </c>
      <c r="E64" s="223">
        <v>1265552</v>
      </c>
      <c r="F64" s="223">
        <v>493246</v>
      </c>
      <c r="G64" s="223">
        <v>72802</v>
      </c>
      <c r="H64" s="223">
        <v>39710</v>
      </c>
      <c r="I64" s="223">
        <v>2653</v>
      </c>
      <c r="J64" s="223">
        <v>58330</v>
      </c>
      <c r="K64" s="223">
        <v>950</v>
      </c>
      <c r="L64" s="223">
        <v>392578</v>
      </c>
      <c r="M64" s="223">
        <v>40660</v>
      </c>
      <c r="N64" s="224">
        <v>2192036</v>
      </c>
    </row>
    <row r="65" spans="1:14" x14ac:dyDescent="0.2">
      <c r="A65" s="205"/>
      <c r="B65" s="225" t="s">
        <v>291</v>
      </c>
      <c r="C65" s="223">
        <v>38970</v>
      </c>
      <c r="D65" s="223">
        <v>57622</v>
      </c>
      <c r="E65" s="223">
        <v>306378</v>
      </c>
      <c r="F65" s="223">
        <v>133244</v>
      </c>
      <c r="G65" s="223">
        <v>18000</v>
      </c>
      <c r="H65" s="223">
        <v>10000</v>
      </c>
      <c r="I65" s="223">
        <v>840</v>
      </c>
      <c r="J65" s="223">
        <v>15140</v>
      </c>
      <c r="K65" s="223">
        <v>245</v>
      </c>
      <c r="L65" s="223">
        <v>130572</v>
      </c>
      <c r="M65" s="223">
        <v>10245</v>
      </c>
      <c r="N65" s="224">
        <v>580439</v>
      </c>
    </row>
    <row r="66" spans="1:14" x14ac:dyDescent="0.2">
      <c r="A66" s="205"/>
      <c r="B66" s="225" t="s">
        <v>292</v>
      </c>
      <c r="C66" s="223">
        <v>16617.87</v>
      </c>
      <c r="D66" s="223">
        <v>36239.300000000003</v>
      </c>
      <c r="E66" s="223">
        <v>317303.73</v>
      </c>
      <c r="F66" s="223">
        <v>122297.48</v>
      </c>
      <c r="G66" s="223">
        <v>15825.38</v>
      </c>
      <c r="H66" s="223">
        <v>7137.66</v>
      </c>
      <c r="I66" s="223">
        <v>440.1</v>
      </c>
      <c r="J66" s="223">
        <v>10698.33</v>
      </c>
      <c r="K66" s="223">
        <v>242.36</v>
      </c>
      <c r="L66" s="223">
        <v>79820.98</v>
      </c>
      <c r="M66" s="223">
        <v>7380.02</v>
      </c>
      <c r="N66" s="224">
        <v>526802.21</v>
      </c>
    </row>
    <row r="67" spans="1:14" x14ac:dyDescent="0.2">
      <c r="A67" s="205"/>
      <c r="B67" s="225" t="s">
        <v>293</v>
      </c>
      <c r="C67" s="226">
        <v>17.249500000000001</v>
      </c>
      <c r="D67" s="226">
        <v>22.307300000000001</v>
      </c>
      <c r="E67" s="226">
        <v>25.072399999999998</v>
      </c>
      <c r="F67" s="226">
        <v>24.7944</v>
      </c>
      <c r="G67" s="226">
        <v>21.7376</v>
      </c>
      <c r="H67" s="226">
        <v>17.974499999999999</v>
      </c>
      <c r="I67" s="226">
        <v>16.588799999999999</v>
      </c>
      <c r="J67" s="226">
        <v>18.341000000000001</v>
      </c>
      <c r="K67" s="226">
        <v>25.511600000000001</v>
      </c>
      <c r="L67" s="226">
        <v>20.3325</v>
      </c>
      <c r="M67" s="226">
        <v>18.150600000000001</v>
      </c>
      <c r="N67" s="227">
        <v>24.032599999999999</v>
      </c>
    </row>
    <row r="68" spans="1:14" x14ac:dyDescent="0.2">
      <c r="A68" s="205"/>
      <c r="B68" s="228" t="s">
        <v>294</v>
      </c>
      <c r="C68" s="226">
        <v>42.642699999999998</v>
      </c>
      <c r="D68" s="226">
        <v>62.891399999999997</v>
      </c>
      <c r="E68" s="226">
        <v>103.56610000000001</v>
      </c>
      <c r="F68" s="226">
        <v>91.784599999999998</v>
      </c>
      <c r="G68" s="226">
        <v>87.918800000000005</v>
      </c>
      <c r="H68" s="226">
        <v>71.376599999999996</v>
      </c>
      <c r="I68" s="226">
        <v>52.392899999999997</v>
      </c>
      <c r="J68" s="226">
        <v>70.662700000000001</v>
      </c>
      <c r="K68" s="226">
        <v>98.922399999999996</v>
      </c>
      <c r="L68" s="226">
        <v>61.131799999999998</v>
      </c>
      <c r="M68" s="226">
        <v>72.035300000000007</v>
      </c>
      <c r="N68" s="227">
        <v>90.759299999999996</v>
      </c>
    </row>
    <row r="69" spans="1:14" x14ac:dyDescent="0.2">
      <c r="A69" s="205"/>
      <c r="B69" s="218" t="s">
        <v>303</v>
      </c>
      <c r="C69" s="229">
        <v>0</v>
      </c>
      <c r="D69" s="229">
        <v>0</v>
      </c>
      <c r="E69" s="229">
        <v>0</v>
      </c>
      <c r="F69" s="229">
        <v>0</v>
      </c>
      <c r="G69" s="229">
        <v>0</v>
      </c>
      <c r="H69" s="229">
        <v>0</v>
      </c>
      <c r="I69" s="229">
        <v>0</v>
      </c>
      <c r="J69" s="229">
        <v>0</v>
      </c>
      <c r="K69" s="229">
        <v>0</v>
      </c>
      <c r="L69" s="229">
        <v>0</v>
      </c>
      <c r="M69" s="229">
        <v>0</v>
      </c>
      <c r="N69" s="230">
        <v>0</v>
      </c>
    </row>
    <row r="70" spans="1:14" x14ac:dyDescent="0.2">
      <c r="A70" s="205"/>
      <c r="B70" s="222" t="s">
        <v>290</v>
      </c>
      <c r="C70" s="223">
        <v>47890</v>
      </c>
      <c r="D70" s="223">
        <v>115059</v>
      </c>
      <c r="E70" s="223">
        <v>639896</v>
      </c>
      <c r="F70" s="223">
        <v>251073</v>
      </c>
      <c r="G70" s="223">
        <v>36768</v>
      </c>
      <c r="H70" s="223">
        <v>24616</v>
      </c>
      <c r="I70" s="223">
        <v>2230</v>
      </c>
      <c r="J70" s="223">
        <v>25500</v>
      </c>
      <c r="K70" s="223">
        <v>0</v>
      </c>
      <c r="L70" s="223">
        <v>227447</v>
      </c>
      <c r="M70" s="223">
        <v>24616</v>
      </c>
      <c r="N70" s="224">
        <v>1143032</v>
      </c>
    </row>
    <row r="71" spans="1:14" x14ac:dyDescent="0.2">
      <c r="A71" s="205"/>
      <c r="B71" s="225" t="s">
        <v>291</v>
      </c>
      <c r="C71" s="223">
        <v>13695</v>
      </c>
      <c r="D71" s="223">
        <v>23367</v>
      </c>
      <c r="E71" s="223">
        <v>155578</v>
      </c>
      <c r="F71" s="223">
        <v>69152</v>
      </c>
      <c r="G71" s="223">
        <v>8254</v>
      </c>
      <c r="H71" s="223">
        <v>11744</v>
      </c>
      <c r="I71" s="223">
        <v>480</v>
      </c>
      <c r="J71" s="223">
        <v>4753</v>
      </c>
      <c r="K71" s="223">
        <v>0</v>
      </c>
      <c r="L71" s="223">
        <v>50549</v>
      </c>
      <c r="M71" s="223">
        <v>11744</v>
      </c>
      <c r="N71" s="224">
        <v>287023</v>
      </c>
    </row>
    <row r="72" spans="1:14" x14ac:dyDescent="0.2">
      <c r="A72" s="205"/>
      <c r="B72" s="225" t="s">
        <v>292</v>
      </c>
      <c r="C72" s="223">
        <v>9802.06</v>
      </c>
      <c r="D72" s="223">
        <v>20404.16</v>
      </c>
      <c r="E72" s="223">
        <v>162783.26</v>
      </c>
      <c r="F72" s="223">
        <v>62702.27</v>
      </c>
      <c r="G72" s="223">
        <v>9090.99</v>
      </c>
      <c r="H72" s="223">
        <v>11692.27</v>
      </c>
      <c r="I72" s="223">
        <v>303.83</v>
      </c>
      <c r="J72" s="223">
        <v>3469.49</v>
      </c>
      <c r="K72" s="223">
        <v>0</v>
      </c>
      <c r="L72" s="223">
        <v>43070.53</v>
      </c>
      <c r="M72" s="223">
        <v>11692.27</v>
      </c>
      <c r="N72" s="224">
        <v>280248.33</v>
      </c>
    </row>
    <row r="73" spans="1:14" x14ac:dyDescent="0.2">
      <c r="A73" s="205"/>
      <c r="B73" s="225" t="s">
        <v>293</v>
      </c>
      <c r="C73" s="226">
        <v>20.4679</v>
      </c>
      <c r="D73" s="226">
        <v>17.733599999999999</v>
      </c>
      <c r="E73" s="226">
        <v>25.439</v>
      </c>
      <c r="F73" s="226">
        <v>24.973700000000001</v>
      </c>
      <c r="G73" s="226">
        <v>24.725300000000001</v>
      </c>
      <c r="H73" s="226">
        <v>47.498699999999999</v>
      </c>
      <c r="I73" s="226">
        <v>13.624700000000001</v>
      </c>
      <c r="J73" s="226">
        <v>13.6058</v>
      </c>
      <c r="K73" s="226">
        <v>0</v>
      </c>
      <c r="L73" s="226">
        <v>18.936499999999999</v>
      </c>
      <c r="M73" s="226">
        <v>47.498699999999999</v>
      </c>
      <c r="N73" s="227">
        <v>24.518000000000001</v>
      </c>
    </row>
    <row r="74" spans="1:14" x14ac:dyDescent="0.2">
      <c r="A74" s="205"/>
      <c r="B74" s="228" t="s">
        <v>294</v>
      </c>
      <c r="C74" s="226">
        <v>71.573999999999998</v>
      </c>
      <c r="D74" s="226">
        <v>87.320400000000006</v>
      </c>
      <c r="E74" s="226">
        <v>104.6313</v>
      </c>
      <c r="F74" s="226">
        <v>90.673100000000005</v>
      </c>
      <c r="G74" s="226">
        <v>110.1404</v>
      </c>
      <c r="H74" s="226">
        <v>99.5595</v>
      </c>
      <c r="I74" s="226">
        <v>63.297899999999998</v>
      </c>
      <c r="J74" s="226">
        <v>72.995800000000003</v>
      </c>
      <c r="K74" s="226">
        <v>0</v>
      </c>
      <c r="L74" s="226">
        <v>85.205500000000001</v>
      </c>
      <c r="M74" s="226">
        <v>99.5595</v>
      </c>
      <c r="N74" s="227">
        <v>97.639700000000005</v>
      </c>
    </row>
    <row r="75" spans="1:14" x14ac:dyDescent="0.2">
      <c r="A75" s="205"/>
      <c r="B75" s="218" t="s">
        <v>304</v>
      </c>
      <c r="C75" s="229">
        <v>0</v>
      </c>
      <c r="D75" s="229">
        <v>0</v>
      </c>
      <c r="E75" s="229">
        <v>0</v>
      </c>
      <c r="F75" s="229">
        <v>0</v>
      </c>
      <c r="G75" s="229">
        <v>0</v>
      </c>
      <c r="H75" s="229">
        <v>0</v>
      </c>
      <c r="I75" s="229">
        <v>0</v>
      </c>
      <c r="J75" s="229">
        <v>0</v>
      </c>
      <c r="K75" s="229">
        <v>0</v>
      </c>
      <c r="L75" s="229">
        <v>0</v>
      </c>
      <c r="M75" s="229">
        <v>0</v>
      </c>
      <c r="N75" s="230">
        <v>0</v>
      </c>
    </row>
    <row r="76" spans="1:14" x14ac:dyDescent="0.2">
      <c r="A76" s="205"/>
      <c r="B76" s="222" t="s">
        <v>290</v>
      </c>
      <c r="C76" s="223">
        <v>26439</v>
      </c>
      <c r="D76" s="223">
        <v>199757</v>
      </c>
      <c r="E76" s="223">
        <v>720252</v>
      </c>
      <c r="F76" s="223">
        <v>279039</v>
      </c>
      <c r="G76" s="223">
        <v>25837</v>
      </c>
      <c r="H76" s="223">
        <v>18146</v>
      </c>
      <c r="I76" s="223">
        <v>509</v>
      </c>
      <c r="J76" s="223">
        <v>43000</v>
      </c>
      <c r="K76" s="223">
        <v>30</v>
      </c>
      <c r="L76" s="223">
        <v>295542</v>
      </c>
      <c r="M76" s="223">
        <v>18176</v>
      </c>
      <c r="N76" s="224">
        <v>1313009</v>
      </c>
    </row>
    <row r="77" spans="1:14" x14ac:dyDescent="0.2">
      <c r="A77" s="205"/>
      <c r="B77" s="225" t="s">
        <v>291</v>
      </c>
      <c r="C77" s="223">
        <v>6261</v>
      </c>
      <c r="D77" s="223">
        <v>39463</v>
      </c>
      <c r="E77" s="223">
        <v>176127</v>
      </c>
      <c r="F77" s="223">
        <v>69780</v>
      </c>
      <c r="G77" s="223">
        <v>6297</v>
      </c>
      <c r="H77" s="223">
        <v>2001</v>
      </c>
      <c r="I77" s="223">
        <v>460</v>
      </c>
      <c r="J77" s="223">
        <v>11005</v>
      </c>
      <c r="K77" s="223">
        <v>15</v>
      </c>
      <c r="L77" s="223">
        <v>63486</v>
      </c>
      <c r="M77" s="223">
        <v>2016</v>
      </c>
      <c r="N77" s="224">
        <v>311409</v>
      </c>
    </row>
    <row r="78" spans="1:14" x14ac:dyDescent="0.2">
      <c r="A78" s="205"/>
      <c r="B78" s="225" t="s">
        <v>292</v>
      </c>
      <c r="C78" s="223">
        <v>4026.33</v>
      </c>
      <c r="D78" s="223">
        <v>37839.370000000003</v>
      </c>
      <c r="E78" s="223">
        <v>184445.18</v>
      </c>
      <c r="F78" s="223">
        <v>70827.88</v>
      </c>
      <c r="G78" s="223">
        <v>9540.9500000000007</v>
      </c>
      <c r="H78" s="223">
        <v>1883.15</v>
      </c>
      <c r="I78" s="223">
        <v>420</v>
      </c>
      <c r="J78" s="223">
        <v>2314.1</v>
      </c>
      <c r="K78" s="223">
        <v>0</v>
      </c>
      <c r="L78" s="223">
        <v>54140.75</v>
      </c>
      <c r="M78" s="223">
        <v>1883.15</v>
      </c>
      <c r="N78" s="224">
        <v>311296.96000000002</v>
      </c>
    </row>
    <row r="79" spans="1:14" x14ac:dyDescent="0.2">
      <c r="A79" s="205"/>
      <c r="B79" s="225" t="s">
        <v>293</v>
      </c>
      <c r="C79" s="226">
        <v>15.2288</v>
      </c>
      <c r="D79" s="226">
        <v>18.942699999999999</v>
      </c>
      <c r="E79" s="226">
        <v>25.6084</v>
      </c>
      <c r="F79" s="226">
        <v>25.3828</v>
      </c>
      <c r="G79" s="226">
        <v>36.927500000000002</v>
      </c>
      <c r="H79" s="226">
        <v>10.377800000000001</v>
      </c>
      <c r="I79" s="226">
        <v>82.514700000000005</v>
      </c>
      <c r="J79" s="226">
        <v>5.3815999999999997</v>
      </c>
      <c r="K79" s="226">
        <v>0</v>
      </c>
      <c r="L79" s="226">
        <v>18.319099999999999</v>
      </c>
      <c r="M79" s="226">
        <v>10.3606</v>
      </c>
      <c r="N79" s="227">
        <v>23.7087</v>
      </c>
    </row>
    <row r="80" spans="1:14" x14ac:dyDescent="0.2">
      <c r="A80" s="205"/>
      <c r="B80" s="228" t="s">
        <v>294</v>
      </c>
      <c r="C80" s="226">
        <v>64.308099999999996</v>
      </c>
      <c r="D80" s="226">
        <v>95.8857</v>
      </c>
      <c r="E80" s="226">
        <v>104.72280000000001</v>
      </c>
      <c r="F80" s="226">
        <v>101.5017</v>
      </c>
      <c r="G80" s="226">
        <v>151.51580000000001</v>
      </c>
      <c r="H80" s="226">
        <v>94.110399999999998</v>
      </c>
      <c r="I80" s="226">
        <v>91.304299999999998</v>
      </c>
      <c r="J80" s="226">
        <v>21.027699999999999</v>
      </c>
      <c r="K80" s="226">
        <v>0</v>
      </c>
      <c r="L80" s="226">
        <v>85.279799999999994</v>
      </c>
      <c r="M80" s="226">
        <v>93.410200000000003</v>
      </c>
      <c r="N80" s="227">
        <v>99.963999999999999</v>
      </c>
    </row>
    <row r="81" spans="1:14" x14ac:dyDescent="0.2">
      <c r="A81" s="205"/>
      <c r="B81" s="218" t="s">
        <v>305</v>
      </c>
      <c r="C81" s="229">
        <v>0</v>
      </c>
      <c r="D81" s="229">
        <v>0</v>
      </c>
      <c r="E81" s="229">
        <v>0</v>
      </c>
      <c r="F81" s="229">
        <v>0</v>
      </c>
      <c r="G81" s="229">
        <v>0</v>
      </c>
      <c r="H81" s="229">
        <v>0</v>
      </c>
      <c r="I81" s="229">
        <v>0</v>
      </c>
      <c r="J81" s="229">
        <v>0</v>
      </c>
      <c r="K81" s="229">
        <v>0</v>
      </c>
      <c r="L81" s="229">
        <v>0</v>
      </c>
      <c r="M81" s="229">
        <v>0</v>
      </c>
      <c r="N81" s="230">
        <v>0</v>
      </c>
    </row>
    <row r="82" spans="1:14" x14ac:dyDescent="0.2">
      <c r="A82" s="205"/>
      <c r="B82" s="222" t="s">
        <v>290</v>
      </c>
      <c r="C82" s="223">
        <v>55748</v>
      </c>
      <c r="D82" s="223">
        <v>135607</v>
      </c>
      <c r="E82" s="223">
        <v>749507</v>
      </c>
      <c r="F82" s="223">
        <v>295661</v>
      </c>
      <c r="G82" s="223">
        <v>37735</v>
      </c>
      <c r="H82" s="223">
        <v>33096</v>
      </c>
      <c r="I82" s="223">
        <v>2738</v>
      </c>
      <c r="J82" s="223">
        <v>31211</v>
      </c>
      <c r="K82" s="223">
        <v>30</v>
      </c>
      <c r="L82" s="223">
        <v>263039</v>
      </c>
      <c r="M82" s="223">
        <v>33126</v>
      </c>
      <c r="N82" s="224">
        <v>1341333</v>
      </c>
    </row>
    <row r="83" spans="1:14" x14ac:dyDescent="0.2">
      <c r="A83" s="205"/>
      <c r="B83" s="225" t="s">
        <v>291</v>
      </c>
      <c r="C83" s="223">
        <v>20090</v>
      </c>
      <c r="D83" s="223">
        <v>33399</v>
      </c>
      <c r="E83" s="223">
        <v>166112</v>
      </c>
      <c r="F83" s="223">
        <v>70160</v>
      </c>
      <c r="G83" s="223">
        <v>9423</v>
      </c>
      <c r="H83" s="223">
        <v>29624</v>
      </c>
      <c r="I83" s="223">
        <v>850</v>
      </c>
      <c r="J83" s="223">
        <v>6811</v>
      </c>
      <c r="K83" s="223">
        <v>15</v>
      </c>
      <c r="L83" s="223">
        <v>70573</v>
      </c>
      <c r="M83" s="223">
        <v>29639</v>
      </c>
      <c r="N83" s="224">
        <v>336484</v>
      </c>
    </row>
    <row r="84" spans="1:14" x14ac:dyDescent="0.2">
      <c r="A84" s="205"/>
      <c r="B84" s="225" t="s">
        <v>292</v>
      </c>
      <c r="C84" s="223">
        <v>9114.3700000000008</v>
      </c>
      <c r="D84" s="223">
        <v>22259.69</v>
      </c>
      <c r="E84" s="223">
        <v>178458.02</v>
      </c>
      <c r="F84" s="223">
        <v>69102.95</v>
      </c>
      <c r="G84" s="223">
        <v>10037.15</v>
      </c>
      <c r="H84" s="223">
        <v>8255.76</v>
      </c>
      <c r="I84" s="223">
        <v>355.07</v>
      </c>
      <c r="J84" s="223">
        <v>5719.04</v>
      </c>
      <c r="K84" s="223">
        <v>0</v>
      </c>
      <c r="L84" s="223">
        <v>47485.32</v>
      </c>
      <c r="M84" s="223">
        <v>8255.76</v>
      </c>
      <c r="N84" s="224">
        <v>303302.05</v>
      </c>
    </row>
    <row r="85" spans="1:14" x14ac:dyDescent="0.2">
      <c r="A85" s="205"/>
      <c r="B85" s="225" t="s">
        <v>293</v>
      </c>
      <c r="C85" s="226">
        <v>16.3492</v>
      </c>
      <c r="D85" s="226">
        <v>16.414899999999999</v>
      </c>
      <c r="E85" s="226">
        <v>23.810099999999998</v>
      </c>
      <c r="F85" s="226">
        <v>23.372399999999999</v>
      </c>
      <c r="G85" s="226">
        <v>26.599</v>
      </c>
      <c r="H85" s="226">
        <v>24.944900000000001</v>
      </c>
      <c r="I85" s="226">
        <v>12.9682</v>
      </c>
      <c r="J85" s="226">
        <v>18.323799999999999</v>
      </c>
      <c r="K85" s="226">
        <v>0</v>
      </c>
      <c r="L85" s="226">
        <v>18.052600000000002</v>
      </c>
      <c r="M85" s="226">
        <v>24.9223</v>
      </c>
      <c r="N85" s="227">
        <v>22.611999999999998</v>
      </c>
    </row>
    <row r="86" spans="1:14" x14ac:dyDescent="0.2">
      <c r="A86" s="205"/>
      <c r="B86" s="228" t="s">
        <v>294</v>
      </c>
      <c r="C86" s="226">
        <v>45.367699999999999</v>
      </c>
      <c r="D86" s="226">
        <v>66.647800000000004</v>
      </c>
      <c r="E86" s="226">
        <v>107.4323</v>
      </c>
      <c r="F86" s="226">
        <v>98.493399999999994</v>
      </c>
      <c r="G86" s="226">
        <v>106.5176</v>
      </c>
      <c r="H86" s="226">
        <v>27.868500000000001</v>
      </c>
      <c r="I86" s="226">
        <v>41.7729</v>
      </c>
      <c r="J86" s="226">
        <v>83.967699999999994</v>
      </c>
      <c r="K86" s="226">
        <v>0</v>
      </c>
      <c r="L86" s="226">
        <v>67.285399999999996</v>
      </c>
      <c r="M86" s="226">
        <v>27.854399999999998</v>
      </c>
      <c r="N86" s="227">
        <v>90.138599999999997</v>
      </c>
    </row>
    <row r="87" spans="1:14" x14ac:dyDescent="0.2">
      <c r="A87" s="205"/>
      <c r="B87" s="218" t="s">
        <v>306</v>
      </c>
      <c r="C87" s="229">
        <v>0</v>
      </c>
      <c r="D87" s="229">
        <v>0</v>
      </c>
      <c r="E87" s="229">
        <v>0</v>
      </c>
      <c r="F87" s="229">
        <v>0</v>
      </c>
      <c r="G87" s="229">
        <v>0</v>
      </c>
      <c r="H87" s="229">
        <v>0</v>
      </c>
      <c r="I87" s="229">
        <v>0</v>
      </c>
      <c r="J87" s="229">
        <v>0</v>
      </c>
      <c r="K87" s="229">
        <v>0</v>
      </c>
      <c r="L87" s="229">
        <v>0</v>
      </c>
      <c r="M87" s="229">
        <v>0</v>
      </c>
      <c r="N87" s="230">
        <v>0</v>
      </c>
    </row>
    <row r="88" spans="1:14" x14ac:dyDescent="0.2">
      <c r="A88" s="205"/>
      <c r="B88" s="222" t="s">
        <v>290</v>
      </c>
      <c r="C88" s="223">
        <v>82312</v>
      </c>
      <c r="D88" s="223">
        <v>171221</v>
      </c>
      <c r="E88" s="223">
        <v>900151</v>
      </c>
      <c r="F88" s="223">
        <v>350062</v>
      </c>
      <c r="G88" s="223">
        <v>51761</v>
      </c>
      <c r="H88" s="223">
        <v>26246</v>
      </c>
      <c r="I88" s="223">
        <v>4303</v>
      </c>
      <c r="J88" s="223">
        <v>60470</v>
      </c>
      <c r="K88" s="223">
        <v>0</v>
      </c>
      <c r="L88" s="223">
        <v>370067</v>
      </c>
      <c r="M88" s="223">
        <v>26246</v>
      </c>
      <c r="N88" s="224">
        <v>1646526</v>
      </c>
    </row>
    <row r="89" spans="1:14" x14ac:dyDescent="0.2">
      <c r="A89" s="205"/>
      <c r="B89" s="225" t="s">
        <v>291</v>
      </c>
      <c r="C89" s="223">
        <v>23066</v>
      </c>
      <c r="D89" s="223">
        <v>36100</v>
      </c>
      <c r="E89" s="223">
        <v>209721</v>
      </c>
      <c r="F89" s="223">
        <v>87510</v>
      </c>
      <c r="G89" s="223">
        <v>12867</v>
      </c>
      <c r="H89" s="223">
        <v>6981</v>
      </c>
      <c r="I89" s="223">
        <v>100</v>
      </c>
      <c r="J89" s="223">
        <v>11380</v>
      </c>
      <c r="K89" s="223">
        <v>0</v>
      </c>
      <c r="L89" s="223">
        <v>83513</v>
      </c>
      <c r="M89" s="223">
        <v>6981</v>
      </c>
      <c r="N89" s="224">
        <v>387725</v>
      </c>
    </row>
    <row r="90" spans="1:14" x14ac:dyDescent="0.2">
      <c r="A90" s="205"/>
      <c r="B90" s="225" t="s">
        <v>292</v>
      </c>
      <c r="C90" s="223">
        <v>16772.71</v>
      </c>
      <c r="D90" s="223">
        <v>35037.06</v>
      </c>
      <c r="E90" s="223">
        <v>223875.78</v>
      </c>
      <c r="F90" s="223">
        <v>85569.08</v>
      </c>
      <c r="G90" s="223">
        <v>10975.18</v>
      </c>
      <c r="H90" s="223">
        <v>7126.03</v>
      </c>
      <c r="I90" s="223">
        <v>100</v>
      </c>
      <c r="J90" s="223">
        <v>4223.0600000000004</v>
      </c>
      <c r="K90" s="223">
        <v>0</v>
      </c>
      <c r="L90" s="223">
        <v>67108.009999999995</v>
      </c>
      <c r="M90" s="223">
        <v>7126.03</v>
      </c>
      <c r="N90" s="224">
        <v>383678.9</v>
      </c>
    </row>
    <row r="91" spans="1:14" x14ac:dyDescent="0.2">
      <c r="A91" s="205"/>
      <c r="B91" s="225" t="s">
        <v>293</v>
      </c>
      <c r="C91" s="226">
        <v>20.376999999999999</v>
      </c>
      <c r="D91" s="226">
        <v>20.463100000000001</v>
      </c>
      <c r="E91" s="226">
        <v>24.870899999999999</v>
      </c>
      <c r="F91" s="226">
        <v>24.443999999999999</v>
      </c>
      <c r="G91" s="226">
        <v>21.203600000000002</v>
      </c>
      <c r="H91" s="226">
        <v>27.1509</v>
      </c>
      <c r="I91" s="226">
        <v>2.3239999999999998</v>
      </c>
      <c r="J91" s="226">
        <v>6.9836999999999998</v>
      </c>
      <c r="K91" s="226">
        <v>0</v>
      </c>
      <c r="L91" s="226">
        <v>18.134</v>
      </c>
      <c r="M91" s="226">
        <v>27.1509</v>
      </c>
      <c r="N91" s="227">
        <v>23.302299999999999</v>
      </c>
    </row>
    <row r="92" spans="1:14" x14ac:dyDescent="0.2">
      <c r="A92" s="205"/>
      <c r="B92" s="228" t="s">
        <v>294</v>
      </c>
      <c r="C92" s="226">
        <v>72.716200000000001</v>
      </c>
      <c r="D92" s="226">
        <v>97.055599999999998</v>
      </c>
      <c r="E92" s="226">
        <v>106.74930000000001</v>
      </c>
      <c r="F92" s="226">
        <v>97.7821</v>
      </c>
      <c r="G92" s="226">
        <v>85.2971</v>
      </c>
      <c r="H92" s="226">
        <v>102.0775</v>
      </c>
      <c r="I92" s="226">
        <v>100</v>
      </c>
      <c r="J92" s="226">
        <v>37.109499999999997</v>
      </c>
      <c r="K92" s="226">
        <v>0</v>
      </c>
      <c r="L92" s="226">
        <v>80.356399999999994</v>
      </c>
      <c r="M92" s="226">
        <v>102.0775</v>
      </c>
      <c r="N92" s="227">
        <v>98.956500000000005</v>
      </c>
    </row>
    <row r="93" spans="1:14" x14ac:dyDescent="0.2">
      <c r="A93" s="205"/>
      <c r="B93" s="218" t="s">
        <v>307</v>
      </c>
      <c r="C93" s="229">
        <v>0</v>
      </c>
      <c r="D93" s="229">
        <v>0</v>
      </c>
      <c r="E93" s="229">
        <v>0</v>
      </c>
      <c r="F93" s="229">
        <v>0</v>
      </c>
      <c r="G93" s="229">
        <v>0</v>
      </c>
      <c r="H93" s="229">
        <v>0</v>
      </c>
      <c r="I93" s="229">
        <v>0</v>
      </c>
      <c r="J93" s="229">
        <v>0</v>
      </c>
      <c r="K93" s="229">
        <v>0</v>
      </c>
      <c r="L93" s="229">
        <v>0</v>
      </c>
      <c r="M93" s="229">
        <v>0</v>
      </c>
      <c r="N93" s="230">
        <v>0</v>
      </c>
    </row>
    <row r="94" spans="1:14" x14ac:dyDescent="0.2">
      <c r="A94" s="205"/>
      <c r="B94" s="222" t="s">
        <v>290</v>
      </c>
      <c r="C94" s="223">
        <v>85673</v>
      </c>
      <c r="D94" s="223">
        <v>230391</v>
      </c>
      <c r="E94" s="223">
        <v>1221738</v>
      </c>
      <c r="F94" s="223">
        <v>471327</v>
      </c>
      <c r="G94" s="223">
        <v>73786</v>
      </c>
      <c r="H94" s="223">
        <v>25899</v>
      </c>
      <c r="I94" s="223">
        <v>23729</v>
      </c>
      <c r="J94" s="223">
        <v>75000</v>
      </c>
      <c r="K94" s="223">
        <v>940</v>
      </c>
      <c r="L94" s="223">
        <v>488579</v>
      </c>
      <c r="M94" s="223">
        <v>26839</v>
      </c>
      <c r="N94" s="224">
        <v>2208483</v>
      </c>
    </row>
    <row r="95" spans="1:14" x14ac:dyDescent="0.2">
      <c r="A95" s="205"/>
      <c r="B95" s="225" t="s">
        <v>291</v>
      </c>
      <c r="C95" s="223">
        <v>19252</v>
      </c>
      <c r="D95" s="223">
        <v>51208</v>
      </c>
      <c r="E95" s="223">
        <v>278947</v>
      </c>
      <c r="F95" s="223">
        <v>133411</v>
      </c>
      <c r="G95" s="223">
        <v>16676</v>
      </c>
      <c r="H95" s="223">
        <v>6318</v>
      </c>
      <c r="I95" s="223">
        <v>4294</v>
      </c>
      <c r="J95" s="223">
        <v>17969</v>
      </c>
      <c r="K95" s="223">
        <v>221</v>
      </c>
      <c r="L95" s="223">
        <v>109399</v>
      </c>
      <c r="M95" s="223">
        <v>6539</v>
      </c>
      <c r="N95" s="224">
        <v>528296</v>
      </c>
    </row>
    <row r="96" spans="1:14" x14ac:dyDescent="0.2">
      <c r="A96" s="205"/>
      <c r="B96" s="225" t="s">
        <v>292</v>
      </c>
      <c r="C96" s="223">
        <v>17784.93</v>
      </c>
      <c r="D96" s="223">
        <v>42209.18</v>
      </c>
      <c r="E96" s="223">
        <v>303214.61</v>
      </c>
      <c r="F96" s="223">
        <v>113931.19</v>
      </c>
      <c r="G96" s="223">
        <v>18075</v>
      </c>
      <c r="H96" s="223">
        <v>3804.59</v>
      </c>
      <c r="I96" s="223">
        <v>327.08</v>
      </c>
      <c r="J96" s="223">
        <v>14086.12</v>
      </c>
      <c r="K96" s="223">
        <v>195.88</v>
      </c>
      <c r="L96" s="223">
        <v>92482.31</v>
      </c>
      <c r="M96" s="223">
        <v>4000.47</v>
      </c>
      <c r="N96" s="224">
        <v>513628.58</v>
      </c>
    </row>
    <row r="97" spans="1:14" x14ac:dyDescent="0.2">
      <c r="A97" s="205"/>
      <c r="B97" s="225" t="s">
        <v>293</v>
      </c>
      <c r="C97" s="226">
        <v>20.7591</v>
      </c>
      <c r="D97" s="226">
        <v>18.320699999999999</v>
      </c>
      <c r="E97" s="226">
        <v>24.818300000000001</v>
      </c>
      <c r="F97" s="226">
        <v>24.1724</v>
      </c>
      <c r="G97" s="226">
        <v>24.496500000000001</v>
      </c>
      <c r="H97" s="226">
        <v>14.690099999999999</v>
      </c>
      <c r="I97" s="226">
        <v>1.3784000000000001</v>
      </c>
      <c r="J97" s="226">
        <v>18.781500000000001</v>
      </c>
      <c r="K97" s="226">
        <v>20.8383</v>
      </c>
      <c r="L97" s="226">
        <v>18.928799999999999</v>
      </c>
      <c r="M97" s="226">
        <v>14.9054</v>
      </c>
      <c r="N97" s="227">
        <v>23.257100000000001</v>
      </c>
    </row>
    <row r="98" spans="1:14" x14ac:dyDescent="0.2">
      <c r="A98" s="205"/>
      <c r="B98" s="228" t="s">
        <v>294</v>
      </c>
      <c r="C98" s="226">
        <v>92.379599999999996</v>
      </c>
      <c r="D98" s="226">
        <v>82.426900000000003</v>
      </c>
      <c r="E98" s="226">
        <v>108.69970000000001</v>
      </c>
      <c r="F98" s="226">
        <v>85.398600000000002</v>
      </c>
      <c r="G98" s="226">
        <v>108.38930000000001</v>
      </c>
      <c r="H98" s="226">
        <v>60.218299999999999</v>
      </c>
      <c r="I98" s="226">
        <v>7.6170999999999998</v>
      </c>
      <c r="J98" s="226">
        <v>78.391199999999998</v>
      </c>
      <c r="K98" s="226">
        <v>88.633499999999998</v>
      </c>
      <c r="L98" s="226">
        <v>84.536699999999996</v>
      </c>
      <c r="M98" s="226">
        <v>61.178600000000003</v>
      </c>
      <c r="N98" s="227">
        <v>97.223600000000005</v>
      </c>
    </row>
    <row r="99" spans="1:14" x14ac:dyDescent="0.2">
      <c r="A99" s="205"/>
      <c r="B99" s="218" t="s">
        <v>308</v>
      </c>
      <c r="C99" s="229">
        <v>0</v>
      </c>
      <c r="D99" s="229">
        <v>0</v>
      </c>
      <c r="E99" s="229">
        <v>0</v>
      </c>
      <c r="F99" s="229">
        <v>0</v>
      </c>
      <c r="G99" s="229">
        <v>0</v>
      </c>
      <c r="H99" s="229">
        <v>0</v>
      </c>
      <c r="I99" s="229">
        <v>0</v>
      </c>
      <c r="J99" s="229">
        <v>0</v>
      </c>
      <c r="K99" s="229">
        <v>0</v>
      </c>
      <c r="L99" s="229">
        <v>0</v>
      </c>
      <c r="M99" s="229">
        <v>0</v>
      </c>
      <c r="N99" s="230">
        <v>0</v>
      </c>
    </row>
    <row r="100" spans="1:14" x14ac:dyDescent="0.2">
      <c r="A100" s="205"/>
      <c r="B100" s="222" t="s">
        <v>290</v>
      </c>
      <c r="C100" s="223">
        <v>48502</v>
      </c>
      <c r="D100" s="223">
        <v>167241</v>
      </c>
      <c r="E100" s="223">
        <v>772586</v>
      </c>
      <c r="F100" s="223">
        <v>298912</v>
      </c>
      <c r="G100" s="223">
        <v>43834</v>
      </c>
      <c r="H100" s="223">
        <v>18422</v>
      </c>
      <c r="I100" s="223">
        <v>2918</v>
      </c>
      <c r="J100" s="223">
        <v>46939</v>
      </c>
      <c r="K100" s="223">
        <v>450</v>
      </c>
      <c r="L100" s="223">
        <v>309434</v>
      </c>
      <c r="M100" s="223">
        <v>18872</v>
      </c>
      <c r="N100" s="224">
        <v>1399804</v>
      </c>
    </row>
    <row r="101" spans="1:14" x14ac:dyDescent="0.2">
      <c r="A101" s="205"/>
      <c r="B101" s="225" t="s">
        <v>291</v>
      </c>
      <c r="C101" s="223">
        <v>12143</v>
      </c>
      <c r="D101" s="223">
        <v>40244</v>
      </c>
      <c r="E101" s="223">
        <v>193145</v>
      </c>
      <c r="F101" s="223">
        <v>74720</v>
      </c>
      <c r="G101" s="223">
        <v>9864</v>
      </c>
      <c r="H101" s="223">
        <v>14873</v>
      </c>
      <c r="I101" s="223">
        <v>1379</v>
      </c>
      <c r="J101" s="223">
        <v>11310</v>
      </c>
      <c r="K101" s="223">
        <v>113</v>
      </c>
      <c r="L101" s="223">
        <v>74940</v>
      </c>
      <c r="M101" s="223">
        <v>14986</v>
      </c>
      <c r="N101" s="224">
        <v>357791</v>
      </c>
    </row>
    <row r="102" spans="1:14" x14ac:dyDescent="0.2">
      <c r="A102" s="205"/>
      <c r="B102" s="225" t="s">
        <v>292</v>
      </c>
      <c r="C102" s="223">
        <v>8133.57</v>
      </c>
      <c r="D102" s="223">
        <v>36787.64</v>
      </c>
      <c r="E102" s="223">
        <v>193085.28</v>
      </c>
      <c r="F102" s="223">
        <v>74257.95</v>
      </c>
      <c r="G102" s="223">
        <v>9735.2800000000007</v>
      </c>
      <c r="H102" s="223">
        <v>1419.18</v>
      </c>
      <c r="I102" s="223">
        <v>50</v>
      </c>
      <c r="J102" s="223">
        <v>6433.1</v>
      </c>
      <c r="K102" s="223">
        <v>102.92</v>
      </c>
      <c r="L102" s="223">
        <v>61139.59</v>
      </c>
      <c r="M102" s="223">
        <v>1522.1</v>
      </c>
      <c r="N102" s="224">
        <v>330004.92</v>
      </c>
    </row>
    <row r="103" spans="1:14" x14ac:dyDescent="0.2">
      <c r="A103" s="205"/>
      <c r="B103" s="225" t="s">
        <v>293</v>
      </c>
      <c r="C103" s="226">
        <v>16.769600000000001</v>
      </c>
      <c r="D103" s="226">
        <v>21.9968</v>
      </c>
      <c r="E103" s="226">
        <v>24.992100000000001</v>
      </c>
      <c r="F103" s="226">
        <v>24.842700000000001</v>
      </c>
      <c r="G103" s="226">
        <v>22.209399999999999</v>
      </c>
      <c r="H103" s="226">
        <v>7.7037000000000004</v>
      </c>
      <c r="I103" s="226">
        <v>1.7135</v>
      </c>
      <c r="J103" s="226">
        <v>13.7052</v>
      </c>
      <c r="K103" s="226">
        <v>22.871099999999998</v>
      </c>
      <c r="L103" s="226">
        <v>19.758500000000002</v>
      </c>
      <c r="M103" s="226">
        <v>8.0654000000000003</v>
      </c>
      <c r="N103" s="227">
        <v>23.575099999999999</v>
      </c>
    </row>
    <row r="104" spans="1:14" x14ac:dyDescent="0.2">
      <c r="A104" s="205"/>
      <c r="B104" s="228" t="s">
        <v>294</v>
      </c>
      <c r="C104" s="226">
        <v>66.9816</v>
      </c>
      <c r="D104" s="226">
        <v>91.411500000000004</v>
      </c>
      <c r="E104" s="226">
        <v>99.969099999999997</v>
      </c>
      <c r="F104" s="226">
        <v>99.381600000000006</v>
      </c>
      <c r="G104" s="226">
        <v>98.695099999999996</v>
      </c>
      <c r="H104" s="226">
        <v>9.5419999999999998</v>
      </c>
      <c r="I104" s="226">
        <v>3.6257999999999999</v>
      </c>
      <c r="J104" s="226">
        <v>56.879800000000003</v>
      </c>
      <c r="K104" s="226">
        <v>91.079599999999999</v>
      </c>
      <c r="L104" s="226">
        <v>81.584699999999998</v>
      </c>
      <c r="M104" s="226">
        <v>10.1568</v>
      </c>
      <c r="N104" s="227">
        <v>92.233999999999995</v>
      </c>
    </row>
    <row r="105" spans="1:14" x14ac:dyDescent="0.2">
      <c r="A105" s="205"/>
      <c r="B105" s="218" t="s">
        <v>309</v>
      </c>
      <c r="C105" s="229">
        <v>0</v>
      </c>
      <c r="D105" s="229">
        <v>0</v>
      </c>
      <c r="E105" s="229">
        <v>0</v>
      </c>
      <c r="F105" s="229">
        <v>0</v>
      </c>
      <c r="G105" s="229">
        <v>0</v>
      </c>
      <c r="H105" s="229">
        <v>0</v>
      </c>
      <c r="I105" s="229">
        <v>0</v>
      </c>
      <c r="J105" s="229">
        <v>0</v>
      </c>
      <c r="K105" s="229">
        <v>0</v>
      </c>
      <c r="L105" s="229">
        <v>0</v>
      </c>
      <c r="M105" s="229">
        <v>0</v>
      </c>
      <c r="N105" s="230">
        <v>0</v>
      </c>
    </row>
    <row r="106" spans="1:14" x14ac:dyDescent="0.2">
      <c r="A106" s="205"/>
      <c r="B106" s="222" t="s">
        <v>290</v>
      </c>
      <c r="C106" s="223">
        <v>37307</v>
      </c>
      <c r="D106" s="223">
        <v>166067</v>
      </c>
      <c r="E106" s="223">
        <v>774634</v>
      </c>
      <c r="F106" s="223">
        <v>302440</v>
      </c>
      <c r="G106" s="223">
        <v>39009</v>
      </c>
      <c r="H106" s="223">
        <v>25616</v>
      </c>
      <c r="I106" s="223">
        <v>11202</v>
      </c>
      <c r="J106" s="223">
        <v>42063</v>
      </c>
      <c r="K106" s="223">
        <v>100</v>
      </c>
      <c r="L106" s="223">
        <v>295648</v>
      </c>
      <c r="M106" s="223">
        <v>25716</v>
      </c>
      <c r="N106" s="224">
        <v>1398438</v>
      </c>
    </row>
    <row r="107" spans="1:14" x14ac:dyDescent="0.2">
      <c r="A107" s="205"/>
      <c r="B107" s="225" t="s">
        <v>291</v>
      </c>
      <c r="C107" s="223">
        <v>12256</v>
      </c>
      <c r="D107" s="223">
        <v>40258</v>
      </c>
      <c r="E107" s="223">
        <v>196457</v>
      </c>
      <c r="F107" s="223">
        <v>76686</v>
      </c>
      <c r="G107" s="223">
        <v>10355</v>
      </c>
      <c r="H107" s="223">
        <v>4575</v>
      </c>
      <c r="I107" s="223">
        <v>1765</v>
      </c>
      <c r="J107" s="223">
        <v>8566</v>
      </c>
      <c r="K107" s="223">
        <v>24</v>
      </c>
      <c r="L107" s="223">
        <v>73200</v>
      </c>
      <c r="M107" s="223">
        <v>4599</v>
      </c>
      <c r="N107" s="224">
        <v>350942</v>
      </c>
    </row>
    <row r="108" spans="1:14" x14ac:dyDescent="0.2">
      <c r="A108" s="205"/>
      <c r="B108" s="225" t="s">
        <v>292</v>
      </c>
      <c r="C108" s="223">
        <v>10534.54</v>
      </c>
      <c r="D108" s="223">
        <v>39977.49</v>
      </c>
      <c r="E108" s="223">
        <v>199856.19</v>
      </c>
      <c r="F108" s="223">
        <v>76231.320000000007</v>
      </c>
      <c r="G108" s="223">
        <v>10461.799999999999</v>
      </c>
      <c r="H108" s="223">
        <v>4800.05</v>
      </c>
      <c r="I108" s="223">
        <v>792.98</v>
      </c>
      <c r="J108" s="223">
        <v>9550.1</v>
      </c>
      <c r="K108" s="223">
        <v>0</v>
      </c>
      <c r="L108" s="223">
        <v>71316.91</v>
      </c>
      <c r="M108" s="223">
        <v>4800.05</v>
      </c>
      <c r="N108" s="224">
        <v>352204.47</v>
      </c>
    </row>
    <row r="109" spans="1:14" x14ac:dyDescent="0.2">
      <c r="A109" s="205"/>
      <c r="B109" s="225" t="s">
        <v>293</v>
      </c>
      <c r="C109" s="226">
        <v>28.237400000000001</v>
      </c>
      <c r="D109" s="226">
        <v>24.0731</v>
      </c>
      <c r="E109" s="226">
        <v>25.8001</v>
      </c>
      <c r="F109" s="226">
        <v>25.205400000000001</v>
      </c>
      <c r="G109" s="226">
        <v>26.818899999999999</v>
      </c>
      <c r="H109" s="226">
        <v>18.738499999999998</v>
      </c>
      <c r="I109" s="226">
        <v>7.0789</v>
      </c>
      <c r="J109" s="226">
        <v>22.7043</v>
      </c>
      <c r="K109" s="226">
        <v>0</v>
      </c>
      <c r="L109" s="226">
        <v>24.122199999999999</v>
      </c>
      <c r="M109" s="226">
        <v>18.665600000000001</v>
      </c>
      <c r="N109" s="227">
        <v>25.185600000000001</v>
      </c>
    </row>
    <row r="110" spans="1:14" x14ac:dyDescent="0.2">
      <c r="A110" s="205"/>
      <c r="B110" s="228" t="s">
        <v>294</v>
      </c>
      <c r="C110" s="231">
        <v>85.954099999999997</v>
      </c>
      <c r="D110" s="231">
        <v>99.303200000000004</v>
      </c>
      <c r="E110" s="231">
        <v>101.7302</v>
      </c>
      <c r="F110" s="231">
        <v>99.4071</v>
      </c>
      <c r="G110" s="231">
        <v>101.0314</v>
      </c>
      <c r="H110" s="231">
        <v>104.9191</v>
      </c>
      <c r="I110" s="231">
        <v>44.927999999999997</v>
      </c>
      <c r="J110" s="231">
        <v>111.4884</v>
      </c>
      <c r="K110" s="231">
        <v>0</v>
      </c>
      <c r="L110" s="231">
        <v>97.427499999999995</v>
      </c>
      <c r="M110" s="231">
        <v>104.3716</v>
      </c>
      <c r="N110" s="232">
        <v>100.3597</v>
      </c>
    </row>
    <row r="111" spans="1:14" ht="13.5" customHeight="1" x14ac:dyDescent="0.2">
      <c r="A111" s="205"/>
      <c r="B111" s="218" t="s">
        <v>310</v>
      </c>
      <c r="C111" s="233">
        <v>0</v>
      </c>
      <c r="D111" s="233">
        <v>0</v>
      </c>
      <c r="E111" s="233">
        <v>0</v>
      </c>
      <c r="F111" s="233">
        <v>0</v>
      </c>
      <c r="G111" s="233">
        <v>0</v>
      </c>
      <c r="H111" s="233">
        <v>0</v>
      </c>
      <c r="I111" s="233">
        <v>0</v>
      </c>
      <c r="J111" s="233">
        <v>0</v>
      </c>
      <c r="K111" s="233">
        <v>0</v>
      </c>
      <c r="L111" s="233">
        <v>0</v>
      </c>
      <c r="M111" s="233">
        <v>0</v>
      </c>
      <c r="N111" s="234">
        <v>0</v>
      </c>
    </row>
    <row r="112" spans="1:14" x14ac:dyDescent="0.2">
      <c r="A112" s="205"/>
      <c r="B112" s="222" t="s">
        <v>290</v>
      </c>
      <c r="C112" s="223">
        <v>41510</v>
      </c>
      <c r="D112" s="223">
        <v>184195</v>
      </c>
      <c r="E112" s="223">
        <v>786120</v>
      </c>
      <c r="F112" s="223">
        <v>304059</v>
      </c>
      <c r="G112" s="223">
        <v>46158</v>
      </c>
      <c r="H112" s="223">
        <v>18375</v>
      </c>
      <c r="I112" s="223">
        <v>2600</v>
      </c>
      <c r="J112" s="223">
        <v>42200</v>
      </c>
      <c r="K112" s="223">
        <v>300</v>
      </c>
      <c r="L112" s="223">
        <v>316663</v>
      </c>
      <c r="M112" s="223">
        <v>18675</v>
      </c>
      <c r="N112" s="224">
        <v>1425517</v>
      </c>
    </row>
    <row r="113" spans="1:14" x14ac:dyDescent="0.2">
      <c r="A113" s="205"/>
      <c r="B113" s="225" t="s">
        <v>291</v>
      </c>
      <c r="C113" s="223">
        <v>9346</v>
      </c>
      <c r="D113" s="223">
        <v>33613</v>
      </c>
      <c r="E113" s="223">
        <v>211562</v>
      </c>
      <c r="F113" s="223">
        <v>81680</v>
      </c>
      <c r="G113" s="223">
        <v>10630</v>
      </c>
      <c r="H113" s="223">
        <v>2996</v>
      </c>
      <c r="I113" s="223">
        <v>1456</v>
      </c>
      <c r="J113" s="223">
        <v>8362</v>
      </c>
      <c r="K113" s="223">
        <v>70</v>
      </c>
      <c r="L113" s="223">
        <v>63407</v>
      </c>
      <c r="M113" s="223">
        <v>3066</v>
      </c>
      <c r="N113" s="224">
        <v>359715</v>
      </c>
    </row>
    <row r="114" spans="1:14" x14ac:dyDescent="0.2">
      <c r="A114" s="205"/>
      <c r="B114" s="225" t="s">
        <v>292</v>
      </c>
      <c r="C114" s="223">
        <v>6224.06</v>
      </c>
      <c r="D114" s="223">
        <v>35211.18</v>
      </c>
      <c r="E114" s="223">
        <v>203741.06</v>
      </c>
      <c r="F114" s="223">
        <v>76282.710000000006</v>
      </c>
      <c r="G114" s="223">
        <v>10912.6</v>
      </c>
      <c r="H114" s="223">
        <v>206.77</v>
      </c>
      <c r="I114" s="223">
        <v>1652.82</v>
      </c>
      <c r="J114" s="223">
        <v>10230.11</v>
      </c>
      <c r="K114" s="223">
        <v>0</v>
      </c>
      <c r="L114" s="223">
        <v>64230.77</v>
      </c>
      <c r="M114" s="223">
        <v>206.77</v>
      </c>
      <c r="N114" s="224">
        <v>344461.31</v>
      </c>
    </row>
    <row r="115" spans="1:14" x14ac:dyDescent="0.2">
      <c r="A115" s="205"/>
      <c r="B115" s="225" t="s">
        <v>293</v>
      </c>
      <c r="C115" s="226">
        <v>14.9941</v>
      </c>
      <c r="D115" s="226">
        <v>19.116299999999999</v>
      </c>
      <c r="E115" s="226">
        <v>25.917300000000001</v>
      </c>
      <c r="F115" s="226">
        <v>25.088100000000001</v>
      </c>
      <c r="G115" s="226">
        <v>23.6418</v>
      </c>
      <c r="H115" s="226">
        <v>1.1253</v>
      </c>
      <c r="I115" s="226">
        <v>63.57</v>
      </c>
      <c r="J115" s="226">
        <v>24.242000000000001</v>
      </c>
      <c r="K115" s="226">
        <v>0</v>
      </c>
      <c r="L115" s="226">
        <v>20.2836</v>
      </c>
      <c r="M115" s="226">
        <v>1.1072</v>
      </c>
      <c r="N115" s="227">
        <v>24.164000000000001</v>
      </c>
    </row>
    <row r="116" spans="1:14" x14ac:dyDescent="0.2">
      <c r="A116" s="205"/>
      <c r="B116" s="228" t="s">
        <v>294</v>
      </c>
      <c r="C116" s="226">
        <v>66.596000000000004</v>
      </c>
      <c r="D116" s="226">
        <v>104.7546</v>
      </c>
      <c r="E116" s="226">
        <v>96.303200000000004</v>
      </c>
      <c r="F116" s="226">
        <v>93.392200000000003</v>
      </c>
      <c r="G116" s="226">
        <v>102.6585</v>
      </c>
      <c r="H116" s="226">
        <v>6.9015000000000004</v>
      </c>
      <c r="I116" s="226">
        <v>113.5179</v>
      </c>
      <c r="J116" s="226">
        <v>122.34050000000001</v>
      </c>
      <c r="K116" s="226">
        <v>0</v>
      </c>
      <c r="L116" s="226">
        <v>101.2992</v>
      </c>
      <c r="M116" s="226">
        <v>6.7439999999999998</v>
      </c>
      <c r="N116" s="227">
        <v>95.759500000000003</v>
      </c>
    </row>
    <row r="117" spans="1:14" x14ac:dyDescent="0.2">
      <c r="A117" s="205"/>
      <c r="B117" s="218" t="s">
        <v>311</v>
      </c>
      <c r="C117" s="229">
        <v>0</v>
      </c>
      <c r="D117" s="229">
        <v>0</v>
      </c>
      <c r="E117" s="229">
        <v>0</v>
      </c>
      <c r="F117" s="229">
        <v>0</v>
      </c>
      <c r="G117" s="229">
        <v>0</v>
      </c>
      <c r="H117" s="229">
        <v>0</v>
      </c>
      <c r="I117" s="229">
        <v>0</v>
      </c>
      <c r="J117" s="229">
        <v>0</v>
      </c>
      <c r="K117" s="229">
        <v>0</v>
      </c>
      <c r="L117" s="229">
        <v>0</v>
      </c>
      <c r="M117" s="229">
        <v>0</v>
      </c>
      <c r="N117" s="230">
        <v>0</v>
      </c>
    </row>
    <row r="118" spans="1:14" x14ac:dyDescent="0.2">
      <c r="A118" s="205"/>
      <c r="B118" s="222" t="s">
        <v>290</v>
      </c>
      <c r="C118" s="223">
        <v>45060</v>
      </c>
      <c r="D118" s="223">
        <v>120073</v>
      </c>
      <c r="E118" s="223">
        <v>714693</v>
      </c>
      <c r="F118" s="223">
        <v>283998</v>
      </c>
      <c r="G118" s="223">
        <v>41235</v>
      </c>
      <c r="H118" s="223">
        <v>36722</v>
      </c>
      <c r="I118" s="223">
        <v>3870</v>
      </c>
      <c r="J118" s="223">
        <v>39100</v>
      </c>
      <c r="K118" s="223">
        <v>560</v>
      </c>
      <c r="L118" s="223">
        <v>249338</v>
      </c>
      <c r="M118" s="223">
        <v>37282</v>
      </c>
      <c r="N118" s="224">
        <v>1285311</v>
      </c>
    </row>
    <row r="119" spans="1:14" x14ac:dyDescent="0.2">
      <c r="A119" s="205"/>
      <c r="B119" s="225" t="s">
        <v>291</v>
      </c>
      <c r="C119" s="223">
        <v>19305</v>
      </c>
      <c r="D119" s="223">
        <v>35396</v>
      </c>
      <c r="E119" s="223">
        <v>183233</v>
      </c>
      <c r="F119" s="223">
        <v>73100</v>
      </c>
      <c r="G119" s="223">
        <v>11040</v>
      </c>
      <c r="H119" s="223">
        <v>7636</v>
      </c>
      <c r="I119" s="223">
        <v>3870</v>
      </c>
      <c r="J119" s="223">
        <v>10130</v>
      </c>
      <c r="K119" s="223">
        <v>141</v>
      </c>
      <c r="L119" s="223">
        <v>79741</v>
      </c>
      <c r="M119" s="223">
        <v>7777</v>
      </c>
      <c r="N119" s="224">
        <v>343851</v>
      </c>
    </row>
    <row r="120" spans="1:14" x14ac:dyDescent="0.2">
      <c r="A120" s="205"/>
      <c r="B120" s="225" t="s">
        <v>292</v>
      </c>
      <c r="C120" s="223">
        <v>11316.29</v>
      </c>
      <c r="D120" s="223">
        <v>25562.35</v>
      </c>
      <c r="E120" s="223">
        <v>184843.48</v>
      </c>
      <c r="F120" s="223">
        <v>68862.34</v>
      </c>
      <c r="G120" s="223">
        <v>9645.2800000000007</v>
      </c>
      <c r="H120" s="223">
        <v>6097.59</v>
      </c>
      <c r="I120" s="223">
        <v>50</v>
      </c>
      <c r="J120" s="223">
        <v>7484.95</v>
      </c>
      <c r="K120" s="223">
        <v>119.52</v>
      </c>
      <c r="L120" s="223">
        <v>54058.87</v>
      </c>
      <c r="M120" s="223">
        <v>6217.11</v>
      </c>
      <c r="N120" s="224">
        <v>313981.8</v>
      </c>
    </row>
    <row r="121" spans="1:14" x14ac:dyDescent="0.2">
      <c r="A121" s="205"/>
      <c r="B121" s="225" t="s">
        <v>293</v>
      </c>
      <c r="C121" s="226">
        <v>25.113800000000001</v>
      </c>
      <c r="D121" s="226">
        <v>21.289000000000001</v>
      </c>
      <c r="E121" s="226">
        <v>25.863299999999999</v>
      </c>
      <c r="F121" s="226">
        <v>24.247499999999999</v>
      </c>
      <c r="G121" s="226">
        <v>23.390999999999998</v>
      </c>
      <c r="H121" s="226">
        <v>16.604700000000001</v>
      </c>
      <c r="I121" s="226">
        <v>1.292</v>
      </c>
      <c r="J121" s="226">
        <v>19.1431</v>
      </c>
      <c r="K121" s="226">
        <v>21.3429</v>
      </c>
      <c r="L121" s="226">
        <v>21.681000000000001</v>
      </c>
      <c r="M121" s="226">
        <v>16.675899999999999</v>
      </c>
      <c r="N121" s="227">
        <v>24.4285</v>
      </c>
    </row>
    <row r="122" spans="1:14" x14ac:dyDescent="0.2">
      <c r="A122" s="205"/>
      <c r="B122" s="228" t="s">
        <v>294</v>
      </c>
      <c r="C122" s="226">
        <v>58.618400000000001</v>
      </c>
      <c r="D122" s="226">
        <v>72.218199999999996</v>
      </c>
      <c r="E122" s="226">
        <v>100.8789</v>
      </c>
      <c r="F122" s="226">
        <v>94.2029</v>
      </c>
      <c r="G122" s="226">
        <v>87.366699999999994</v>
      </c>
      <c r="H122" s="226">
        <v>79.853200000000001</v>
      </c>
      <c r="I122" s="226">
        <v>1.292</v>
      </c>
      <c r="J122" s="226">
        <v>73.888900000000007</v>
      </c>
      <c r="K122" s="226">
        <v>84.766000000000005</v>
      </c>
      <c r="L122" s="226">
        <v>67.793099999999995</v>
      </c>
      <c r="M122" s="226">
        <v>79.942300000000003</v>
      </c>
      <c r="N122" s="227">
        <v>91.313299999999998</v>
      </c>
    </row>
    <row r="123" spans="1:14" x14ac:dyDescent="0.2">
      <c r="A123" s="205"/>
      <c r="B123" s="218" t="s">
        <v>312</v>
      </c>
      <c r="C123" s="229">
        <v>0</v>
      </c>
      <c r="D123" s="229">
        <v>0</v>
      </c>
      <c r="E123" s="229">
        <v>0</v>
      </c>
      <c r="F123" s="229">
        <v>0</v>
      </c>
      <c r="G123" s="229">
        <v>0</v>
      </c>
      <c r="H123" s="229">
        <v>0</v>
      </c>
      <c r="I123" s="229">
        <v>0</v>
      </c>
      <c r="J123" s="229">
        <v>0</v>
      </c>
      <c r="K123" s="229">
        <v>0</v>
      </c>
      <c r="L123" s="229">
        <v>0</v>
      </c>
      <c r="M123" s="229">
        <v>0</v>
      </c>
      <c r="N123" s="230">
        <v>0</v>
      </c>
    </row>
    <row r="124" spans="1:14" x14ac:dyDescent="0.2">
      <c r="A124" s="205"/>
      <c r="B124" s="222" t="s">
        <v>290</v>
      </c>
      <c r="C124" s="223">
        <v>88066</v>
      </c>
      <c r="D124" s="223">
        <v>211548</v>
      </c>
      <c r="E124" s="223">
        <v>1194296</v>
      </c>
      <c r="F124" s="223">
        <v>462323</v>
      </c>
      <c r="G124" s="223">
        <v>69131</v>
      </c>
      <c r="H124" s="223">
        <v>29389</v>
      </c>
      <c r="I124" s="223">
        <v>12863</v>
      </c>
      <c r="J124" s="223">
        <v>43549</v>
      </c>
      <c r="K124" s="223">
        <v>0</v>
      </c>
      <c r="L124" s="223">
        <v>425157</v>
      </c>
      <c r="M124" s="223">
        <v>29389</v>
      </c>
      <c r="N124" s="224">
        <v>2111165</v>
      </c>
    </row>
    <row r="125" spans="1:14" x14ac:dyDescent="0.2">
      <c r="A125" s="205"/>
      <c r="B125" s="225" t="s">
        <v>291</v>
      </c>
      <c r="C125" s="223">
        <v>24526</v>
      </c>
      <c r="D125" s="223">
        <v>45014</v>
      </c>
      <c r="E125" s="223">
        <v>290520</v>
      </c>
      <c r="F125" s="223">
        <v>123270</v>
      </c>
      <c r="G125" s="223">
        <v>16050</v>
      </c>
      <c r="H125" s="223">
        <v>8798</v>
      </c>
      <c r="I125" s="223">
        <v>3248</v>
      </c>
      <c r="J125" s="223">
        <v>7880</v>
      </c>
      <c r="K125" s="223">
        <v>0</v>
      </c>
      <c r="L125" s="223">
        <v>96718</v>
      </c>
      <c r="M125" s="223">
        <v>8798</v>
      </c>
      <c r="N125" s="224">
        <v>519306</v>
      </c>
    </row>
    <row r="126" spans="1:14" x14ac:dyDescent="0.2">
      <c r="A126" s="205"/>
      <c r="B126" s="225" t="s">
        <v>292</v>
      </c>
      <c r="C126" s="223">
        <v>17522.400000000001</v>
      </c>
      <c r="D126" s="223">
        <v>39163.760000000002</v>
      </c>
      <c r="E126" s="223">
        <v>289307.38</v>
      </c>
      <c r="F126" s="223">
        <v>110814.03</v>
      </c>
      <c r="G126" s="223">
        <v>16498.05</v>
      </c>
      <c r="H126" s="223">
        <v>8162.28</v>
      </c>
      <c r="I126" s="223">
        <v>2056.52</v>
      </c>
      <c r="J126" s="223">
        <v>5087.1099999999997</v>
      </c>
      <c r="K126" s="223">
        <v>0</v>
      </c>
      <c r="L126" s="223">
        <v>80327.839999999997</v>
      </c>
      <c r="M126" s="223">
        <v>8162.28</v>
      </c>
      <c r="N126" s="224">
        <v>488611.53</v>
      </c>
    </row>
    <row r="127" spans="1:14" x14ac:dyDescent="0.2">
      <c r="A127" s="205"/>
      <c r="B127" s="225" t="s">
        <v>293</v>
      </c>
      <c r="C127" s="226">
        <v>19.896899999999999</v>
      </c>
      <c r="D127" s="226">
        <v>18.512899999999998</v>
      </c>
      <c r="E127" s="226">
        <v>24.2241</v>
      </c>
      <c r="F127" s="226">
        <v>23.969000000000001</v>
      </c>
      <c r="G127" s="226">
        <v>23.864899999999999</v>
      </c>
      <c r="H127" s="226">
        <v>27.773199999999999</v>
      </c>
      <c r="I127" s="226">
        <v>15.9879</v>
      </c>
      <c r="J127" s="226">
        <v>11.6813</v>
      </c>
      <c r="K127" s="226">
        <v>0</v>
      </c>
      <c r="L127" s="226">
        <v>18.893699999999999</v>
      </c>
      <c r="M127" s="226">
        <v>27.773199999999999</v>
      </c>
      <c r="N127" s="227">
        <v>23.144200000000001</v>
      </c>
    </row>
    <row r="128" spans="1:14" ht="13.5" thickBot="1" x14ac:dyDescent="0.25">
      <c r="A128" s="205"/>
      <c r="B128" s="235" t="s">
        <v>294</v>
      </c>
      <c r="C128" s="236">
        <v>71.444199999999995</v>
      </c>
      <c r="D128" s="236">
        <v>87.003500000000003</v>
      </c>
      <c r="E128" s="236">
        <v>99.582599999999999</v>
      </c>
      <c r="F128" s="236">
        <v>89.895399999999995</v>
      </c>
      <c r="G128" s="236">
        <v>102.7916</v>
      </c>
      <c r="H128" s="236">
        <v>92.774299999999997</v>
      </c>
      <c r="I128" s="236">
        <v>63.316499999999998</v>
      </c>
      <c r="J128" s="236">
        <v>64.557199999999995</v>
      </c>
      <c r="K128" s="236">
        <v>0</v>
      </c>
      <c r="L128" s="236">
        <v>83.053700000000006</v>
      </c>
      <c r="M128" s="236">
        <v>92.774299999999997</v>
      </c>
      <c r="N128" s="237">
        <v>94.089299999999994</v>
      </c>
    </row>
    <row r="129" spans="1:14" x14ac:dyDescent="0.2">
      <c r="A129" s="205"/>
      <c r="B129" s="218" t="s">
        <v>313</v>
      </c>
      <c r="C129" s="233">
        <v>0</v>
      </c>
      <c r="D129" s="233">
        <v>0</v>
      </c>
      <c r="E129" s="233">
        <v>0</v>
      </c>
      <c r="F129" s="233">
        <v>0</v>
      </c>
      <c r="G129" s="233">
        <v>0</v>
      </c>
      <c r="H129" s="233">
        <v>0</v>
      </c>
      <c r="I129" s="233">
        <v>0</v>
      </c>
      <c r="J129" s="233">
        <v>0</v>
      </c>
      <c r="K129" s="233">
        <v>0</v>
      </c>
      <c r="L129" s="233">
        <v>0</v>
      </c>
      <c r="M129" s="233">
        <v>0</v>
      </c>
      <c r="N129" s="234">
        <v>0</v>
      </c>
    </row>
    <row r="130" spans="1:14" x14ac:dyDescent="0.2">
      <c r="A130" s="205"/>
      <c r="B130" s="222" t="s">
        <v>290</v>
      </c>
      <c r="C130" s="223">
        <v>40149</v>
      </c>
      <c r="D130" s="223">
        <v>179866</v>
      </c>
      <c r="E130" s="223">
        <v>594589</v>
      </c>
      <c r="F130" s="223">
        <v>231161</v>
      </c>
      <c r="G130" s="223">
        <v>34260</v>
      </c>
      <c r="H130" s="223">
        <v>17195</v>
      </c>
      <c r="I130" s="223">
        <v>1611</v>
      </c>
      <c r="J130" s="223">
        <v>23790</v>
      </c>
      <c r="K130" s="223">
        <v>480</v>
      </c>
      <c r="L130" s="223">
        <v>279676</v>
      </c>
      <c r="M130" s="223">
        <v>17675</v>
      </c>
      <c r="N130" s="224">
        <v>1123101</v>
      </c>
    </row>
    <row r="131" spans="1:14" x14ac:dyDescent="0.2">
      <c r="A131" s="205"/>
      <c r="B131" s="225" t="s">
        <v>291</v>
      </c>
      <c r="C131" s="223">
        <v>10645</v>
      </c>
      <c r="D131" s="223">
        <v>23381</v>
      </c>
      <c r="E131" s="223">
        <v>148652</v>
      </c>
      <c r="F131" s="223">
        <v>57789</v>
      </c>
      <c r="G131" s="223">
        <v>8562</v>
      </c>
      <c r="H131" s="223">
        <v>11013</v>
      </c>
      <c r="I131" s="223">
        <v>936</v>
      </c>
      <c r="J131" s="223">
        <v>5949</v>
      </c>
      <c r="K131" s="223">
        <v>120</v>
      </c>
      <c r="L131" s="223">
        <v>49473</v>
      </c>
      <c r="M131" s="223">
        <v>11133</v>
      </c>
      <c r="N131" s="224">
        <v>267047</v>
      </c>
    </row>
    <row r="132" spans="1:14" x14ac:dyDescent="0.2">
      <c r="A132" s="205"/>
      <c r="B132" s="225" t="s">
        <v>292</v>
      </c>
      <c r="C132" s="223">
        <v>9334.73</v>
      </c>
      <c r="D132" s="223">
        <v>18880.02</v>
      </c>
      <c r="E132" s="223">
        <v>143334.32999999999</v>
      </c>
      <c r="F132" s="223">
        <v>56816.01</v>
      </c>
      <c r="G132" s="223">
        <v>7748.83</v>
      </c>
      <c r="H132" s="223">
        <v>10528.62</v>
      </c>
      <c r="I132" s="223">
        <v>734.52</v>
      </c>
      <c r="J132" s="223">
        <v>3932.59</v>
      </c>
      <c r="K132" s="223">
        <v>112.88</v>
      </c>
      <c r="L132" s="223">
        <v>40630.69</v>
      </c>
      <c r="M132" s="223">
        <v>10641.5</v>
      </c>
      <c r="N132" s="224">
        <v>251422.53</v>
      </c>
    </row>
    <row r="133" spans="1:14" x14ac:dyDescent="0.2">
      <c r="A133" s="205"/>
      <c r="B133" s="225" t="s">
        <v>293</v>
      </c>
      <c r="C133" s="226">
        <v>23.2502</v>
      </c>
      <c r="D133" s="226">
        <v>10.496700000000001</v>
      </c>
      <c r="E133" s="226">
        <v>24.1065</v>
      </c>
      <c r="F133" s="226">
        <v>24.578499999999998</v>
      </c>
      <c r="G133" s="226">
        <v>22.617699999999999</v>
      </c>
      <c r="H133" s="226">
        <v>61.230699999999999</v>
      </c>
      <c r="I133" s="226">
        <v>45.594000000000001</v>
      </c>
      <c r="J133" s="226">
        <v>16.5304</v>
      </c>
      <c r="K133" s="226">
        <v>23.5167</v>
      </c>
      <c r="L133" s="226">
        <v>14.527799999999999</v>
      </c>
      <c r="M133" s="226">
        <v>60.206499999999998</v>
      </c>
      <c r="N133" s="227">
        <v>22.386500000000002</v>
      </c>
    </row>
    <row r="134" spans="1:14" x14ac:dyDescent="0.2">
      <c r="A134" s="205"/>
      <c r="B134" s="228" t="s">
        <v>294</v>
      </c>
      <c r="C134" s="226">
        <v>87.691199999999995</v>
      </c>
      <c r="D134" s="226">
        <v>80.749399999999994</v>
      </c>
      <c r="E134" s="226">
        <v>96.422700000000006</v>
      </c>
      <c r="F134" s="226">
        <v>98.316299999999998</v>
      </c>
      <c r="G134" s="226">
        <v>90.502600000000001</v>
      </c>
      <c r="H134" s="226">
        <v>95.601699999999994</v>
      </c>
      <c r="I134" s="226">
        <v>78.474400000000003</v>
      </c>
      <c r="J134" s="226">
        <v>66.105099999999993</v>
      </c>
      <c r="K134" s="226">
        <v>94.066699999999997</v>
      </c>
      <c r="L134" s="226">
        <v>82.126999999999995</v>
      </c>
      <c r="M134" s="226">
        <v>95.5852</v>
      </c>
      <c r="N134" s="227">
        <v>94.149199999999993</v>
      </c>
    </row>
    <row r="135" spans="1:14" x14ac:dyDescent="0.2">
      <c r="A135" s="205"/>
      <c r="B135" s="218" t="s">
        <v>314</v>
      </c>
      <c r="C135" s="229">
        <v>0</v>
      </c>
      <c r="D135" s="229">
        <v>0</v>
      </c>
      <c r="E135" s="229">
        <v>0</v>
      </c>
      <c r="F135" s="229">
        <v>0</v>
      </c>
      <c r="G135" s="229">
        <v>0</v>
      </c>
      <c r="H135" s="229">
        <v>0</v>
      </c>
      <c r="I135" s="229">
        <v>0</v>
      </c>
      <c r="J135" s="229">
        <v>0</v>
      </c>
      <c r="K135" s="229">
        <v>0</v>
      </c>
      <c r="L135" s="229">
        <v>0</v>
      </c>
      <c r="M135" s="229">
        <v>0</v>
      </c>
      <c r="N135" s="230">
        <v>0</v>
      </c>
    </row>
    <row r="136" spans="1:14" x14ac:dyDescent="0.2">
      <c r="A136" s="205"/>
      <c r="B136" s="222" t="s">
        <v>290</v>
      </c>
      <c r="C136" s="223">
        <v>54924</v>
      </c>
      <c r="D136" s="223">
        <v>135072</v>
      </c>
      <c r="E136" s="223">
        <v>518603</v>
      </c>
      <c r="F136" s="223">
        <v>203894</v>
      </c>
      <c r="G136" s="223">
        <v>32001</v>
      </c>
      <c r="H136" s="223">
        <v>20793</v>
      </c>
      <c r="I136" s="223">
        <v>2750</v>
      </c>
      <c r="J136" s="223">
        <v>32400</v>
      </c>
      <c r="K136" s="223">
        <v>0</v>
      </c>
      <c r="L136" s="223">
        <v>257147</v>
      </c>
      <c r="M136" s="223">
        <v>20793</v>
      </c>
      <c r="N136" s="224">
        <v>1000437</v>
      </c>
    </row>
    <row r="137" spans="1:14" x14ac:dyDescent="0.2">
      <c r="A137" s="205"/>
      <c r="B137" s="225" t="s">
        <v>291</v>
      </c>
      <c r="C137" s="223">
        <v>13497</v>
      </c>
      <c r="D137" s="223">
        <v>32675</v>
      </c>
      <c r="E137" s="223">
        <v>128527</v>
      </c>
      <c r="F137" s="223">
        <v>50701</v>
      </c>
      <c r="G137" s="223">
        <v>8340</v>
      </c>
      <c r="H137" s="223">
        <v>1200</v>
      </c>
      <c r="I137" s="223">
        <v>1370</v>
      </c>
      <c r="J137" s="223">
        <v>6900</v>
      </c>
      <c r="K137" s="223">
        <v>0</v>
      </c>
      <c r="L137" s="223">
        <v>62782</v>
      </c>
      <c r="M137" s="223">
        <v>1200</v>
      </c>
      <c r="N137" s="224">
        <v>243210</v>
      </c>
    </row>
    <row r="138" spans="1:14" x14ac:dyDescent="0.2">
      <c r="A138" s="205"/>
      <c r="B138" s="225" t="s">
        <v>292</v>
      </c>
      <c r="C138" s="223">
        <v>19261.330000000002</v>
      </c>
      <c r="D138" s="223">
        <v>21463.27</v>
      </c>
      <c r="E138" s="223">
        <v>127621.42</v>
      </c>
      <c r="F138" s="223">
        <v>49979.09</v>
      </c>
      <c r="G138" s="223">
        <v>7058.36</v>
      </c>
      <c r="H138" s="223">
        <v>1134.6300000000001</v>
      </c>
      <c r="I138" s="223">
        <v>646.92999999999995</v>
      </c>
      <c r="J138" s="223">
        <v>2618.1799999999998</v>
      </c>
      <c r="K138" s="223">
        <v>0</v>
      </c>
      <c r="L138" s="223">
        <v>51048.07</v>
      </c>
      <c r="M138" s="223">
        <v>1134.6300000000001</v>
      </c>
      <c r="N138" s="224">
        <v>229783.21</v>
      </c>
    </row>
    <row r="139" spans="1:14" x14ac:dyDescent="0.2">
      <c r="A139" s="205"/>
      <c r="B139" s="225" t="s">
        <v>293</v>
      </c>
      <c r="C139" s="226">
        <v>35.069099999999999</v>
      </c>
      <c r="D139" s="226">
        <v>15.8902</v>
      </c>
      <c r="E139" s="226">
        <v>24.608699999999999</v>
      </c>
      <c r="F139" s="226">
        <v>24.5123</v>
      </c>
      <c r="G139" s="226">
        <v>22.056699999999999</v>
      </c>
      <c r="H139" s="226">
        <v>5.4568000000000003</v>
      </c>
      <c r="I139" s="226">
        <v>23.524699999999999</v>
      </c>
      <c r="J139" s="226">
        <v>8.0808</v>
      </c>
      <c r="K139" s="226">
        <v>0</v>
      </c>
      <c r="L139" s="226">
        <v>19.851700000000001</v>
      </c>
      <c r="M139" s="226">
        <v>5.4568000000000003</v>
      </c>
      <c r="N139" s="227">
        <v>22.968299999999999</v>
      </c>
    </row>
    <row r="140" spans="1:14" x14ac:dyDescent="0.2">
      <c r="A140" s="205"/>
      <c r="B140" s="228" t="s">
        <v>294</v>
      </c>
      <c r="C140" s="226">
        <v>142.70820000000001</v>
      </c>
      <c r="D140" s="226">
        <v>65.687100000000001</v>
      </c>
      <c r="E140" s="226">
        <v>99.295400000000001</v>
      </c>
      <c r="F140" s="226">
        <v>98.576099999999997</v>
      </c>
      <c r="G140" s="226">
        <v>84.632599999999996</v>
      </c>
      <c r="H140" s="226">
        <v>94.552499999999995</v>
      </c>
      <c r="I140" s="226">
        <v>47.221200000000003</v>
      </c>
      <c r="J140" s="226">
        <v>37.944600000000001</v>
      </c>
      <c r="K140" s="226">
        <v>0</v>
      </c>
      <c r="L140" s="226">
        <v>81.31</v>
      </c>
      <c r="M140" s="226">
        <v>94.552499999999995</v>
      </c>
      <c r="N140" s="227">
        <v>94.479299999999995</v>
      </c>
    </row>
    <row r="141" spans="1:14" x14ac:dyDescent="0.2">
      <c r="A141" s="205"/>
      <c r="B141" s="218" t="s">
        <v>315</v>
      </c>
      <c r="C141" s="229">
        <v>0</v>
      </c>
      <c r="D141" s="229">
        <v>0</v>
      </c>
      <c r="E141" s="229">
        <v>0</v>
      </c>
      <c r="F141" s="229">
        <v>0</v>
      </c>
      <c r="G141" s="229">
        <v>0</v>
      </c>
      <c r="H141" s="229">
        <v>0</v>
      </c>
      <c r="I141" s="229">
        <v>0</v>
      </c>
      <c r="J141" s="229">
        <v>0</v>
      </c>
      <c r="K141" s="229">
        <v>0</v>
      </c>
      <c r="L141" s="229">
        <v>0</v>
      </c>
      <c r="M141" s="229">
        <v>0</v>
      </c>
      <c r="N141" s="230">
        <v>0</v>
      </c>
    </row>
    <row r="142" spans="1:14" x14ac:dyDescent="0.2">
      <c r="A142" s="205"/>
      <c r="B142" s="222" t="s">
        <v>290</v>
      </c>
      <c r="C142" s="223">
        <v>24100</v>
      </c>
      <c r="D142" s="223">
        <v>67837</v>
      </c>
      <c r="E142" s="223">
        <v>370893</v>
      </c>
      <c r="F142" s="223">
        <v>148973</v>
      </c>
      <c r="G142" s="223">
        <v>19793</v>
      </c>
      <c r="H142" s="223">
        <v>23218</v>
      </c>
      <c r="I142" s="223">
        <v>1122</v>
      </c>
      <c r="J142" s="223">
        <v>14000</v>
      </c>
      <c r="K142" s="223">
        <v>0</v>
      </c>
      <c r="L142" s="223">
        <v>126852</v>
      </c>
      <c r="M142" s="223">
        <v>23218</v>
      </c>
      <c r="N142" s="224">
        <v>669936</v>
      </c>
    </row>
    <row r="143" spans="1:14" x14ac:dyDescent="0.2">
      <c r="A143" s="205"/>
      <c r="B143" s="225" t="s">
        <v>291</v>
      </c>
      <c r="C143" s="223">
        <v>6613</v>
      </c>
      <c r="D143" s="223">
        <v>18482</v>
      </c>
      <c r="E143" s="223">
        <v>92501</v>
      </c>
      <c r="F143" s="223">
        <v>37365</v>
      </c>
      <c r="G143" s="223">
        <v>5103</v>
      </c>
      <c r="H143" s="223">
        <v>691</v>
      </c>
      <c r="I143" s="223">
        <v>782</v>
      </c>
      <c r="J143" s="223">
        <v>2950</v>
      </c>
      <c r="K143" s="223">
        <v>0</v>
      </c>
      <c r="L143" s="223">
        <v>33930</v>
      </c>
      <c r="M143" s="223">
        <v>691</v>
      </c>
      <c r="N143" s="224">
        <v>164487</v>
      </c>
    </row>
    <row r="144" spans="1:14" x14ac:dyDescent="0.2">
      <c r="A144" s="205"/>
      <c r="B144" s="225" t="s">
        <v>292</v>
      </c>
      <c r="C144" s="223">
        <v>5730.12</v>
      </c>
      <c r="D144" s="223">
        <v>12895.79</v>
      </c>
      <c r="E144" s="223">
        <v>90990.59</v>
      </c>
      <c r="F144" s="223">
        <v>34735.29</v>
      </c>
      <c r="G144" s="223">
        <v>4927.8500000000004</v>
      </c>
      <c r="H144" s="223">
        <v>344.26</v>
      </c>
      <c r="I144" s="223">
        <v>50</v>
      </c>
      <c r="J144" s="223">
        <v>892.36</v>
      </c>
      <c r="K144" s="223">
        <v>0</v>
      </c>
      <c r="L144" s="223">
        <v>24496.12</v>
      </c>
      <c r="M144" s="223">
        <v>344.26</v>
      </c>
      <c r="N144" s="224">
        <v>150566.26</v>
      </c>
    </row>
    <row r="145" spans="1:14" x14ac:dyDescent="0.2">
      <c r="A145" s="205"/>
      <c r="B145" s="225" t="s">
        <v>293</v>
      </c>
      <c r="C145" s="226">
        <v>23.776399999999999</v>
      </c>
      <c r="D145" s="226">
        <v>19.010000000000002</v>
      </c>
      <c r="E145" s="226">
        <v>24.532800000000002</v>
      </c>
      <c r="F145" s="226">
        <v>23.316500000000001</v>
      </c>
      <c r="G145" s="226">
        <v>24.896899999999999</v>
      </c>
      <c r="H145" s="226">
        <v>1.4826999999999999</v>
      </c>
      <c r="I145" s="226">
        <v>4.4562999999999997</v>
      </c>
      <c r="J145" s="226">
        <v>6.3739999999999997</v>
      </c>
      <c r="K145" s="226">
        <v>0</v>
      </c>
      <c r="L145" s="226">
        <v>19.3108</v>
      </c>
      <c r="M145" s="226">
        <v>1.4826999999999999</v>
      </c>
      <c r="N145" s="227">
        <v>22.474699999999999</v>
      </c>
    </row>
    <row r="146" spans="1:14" x14ac:dyDescent="0.2">
      <c r="A146" s="205"/>
      <c r="B146" s="228" t="s">
        <v>294</v>
      </c>
      <c r="C146" s="226">
        <v>86.649299999999997</v>
      </c>
      <c r="D146" s="226">
        <v>69.774900000000002</v>
      </c>
      <c r="E146" s="226">
        <v>98.367099999999994</v>
      </c>
      <c r="F146" s="226">
        <v>92.962100000000007</v>
      </c>
      <c r="G146" s="226">
        <v>96.567700000000002</v>
      </c>
      <c r="H146" s="226">
        <v>49.820500000000003</v>
      </c>
      <c r="I146" s="226">
        <v>6.3939000000000004</v>
      </c>
      <c r="J146" s="226">
        <v>30.249500000000001</v>
      </c>
      <c r="K146" s="226">
        <v>0</v>
      </c>
      <c r="L146" s="226">
        <v>72.196100000000001</v>
      </c>
      <c r="M146" s="226">
        <v>49.820500000000003</v>
      </c>
      <c r="N146" s="227">
        <v>91.536900000000003</v>
      </c>
    </row>
    <row r="147" spans="1:14" x14ac:dyDescent="0.2">
      <c r="A147" s="205"/>
      <c r="B147" s="218" t="s">
        <v>316</v>
      </c>
      <c r="C147" s="229">
        <v>0</v>
      </c>
      <c r="D147" s="229">
        <v>0</v>
      </c>
      <c r="E147" s="229">
        <v>0</v>
      </c>
      <c r="F147" s="229">
        <v>0</v>
      </c>
      <c r="G147" s="229">
        <v>0</v>
      </c>
      <c r="H147" s="229">
        <v>0</v>
      </c>
      <c r="I147" s="229">
        <v>0</v>
      </c>
      <c r="J147" s="229">
        <v>0</v>
      </c>
      <c r="K147" s="229">
        <v>0</v>
      </c>
      <c r="L147" s="229">
        <v>0</v>
      </c>
      <c r="M147" s="229">
        <v>0</v>
      </c>
      <c r="N147" s="230">
        <v>0</v>
      </c>
    </row>
    <row r="148" spans="1:14" x14ac:dyDescent="0.2">
      <c r="A148" s="205"/>
      <c r="B148" s="222" t="s">
        <v>290</v>
      </c>
      <c r="C148" s="223">
        <v>54440</v>
      </c>
      <c r="D148" s="223">
        <v>128227</v>
      </c>
      <c r="E148" s="223">
        <v>737547</v>
      </c>
      <c r="F148" s="223">
        <v>288467</v>
      </c>
      <c r="G148" s="223">
        <v>37880</v>
      </c>
      <c r="H148" s="223">
        <v>25745</v>
      </c>
      <c r="I148" s="223">
        <v>4644</v>
      </c>
      <c r="J148" s="223">
        <v>23440</v>
      </c>
      <c r="K148" s="223">
        <v>0</v>
      </c>
      <c r="L148" s="223">
        <v>248631</v>
      </c>
      <c r="M148" s="223">
        <v>25745</v>
      </c>
      <c r="N148" s="224">
        <v>1300390</v>
      </c>
    </row>
    <row r="149" spans="1:14" x14ac:dyDescent="0.2">
      <c r="A149" s="205"/>
      <c r="B149" s="225" t="s">
        <v>291</v>
      </c>
      <c r="C149" s="223">
        <v>9446</v>
      </c>
      <c r="D149" s="223">
        <v>30574</v>
      </c>
      <c r="E149" s="223">
        <v>176336</v>
      </c>
      <c r="F149" s="223">
        <v>69956</v>
      </c>
      <c r="G149" s="223">
        <v>9026</v>
      </c>
      <c r="H149" s="223">
        <v>2628</v>
      </c>
      <c r="I149" s="223">
        <v>1632</v>
      </c>
      <c r="J149" s="223">
        <v>4555</v>
      </c>
      <c r="K149" s="223">
        <v>0</v>
      </c>
      <c r="L149" s="223">
        <v>55233</v>
      </c>
      <c r="M149" s="223">
        <v>2628</v>
      </c>
      <c r="N149" s="224">
        <v>304153</v>
      </c>
    </row>
    <row r="150" spans="1:14" x14ac:dyDescent="0.2">
      <c r="A150" s="205"/>
      <c r="B150" s="225" t="s">
        <v>292</v>
      </c>
      <c r="C150" s="223">
        <v>9643.56</v>
      </c>
      <c r="D150" s="223">
        <v>32176.93</v>
      </c>
      <c r="E150" s="223">
        <v>179555.25</v>
      </c>
      <c r="F150" s="223">
        <v>70415.820000000007</v>
      </c>
      <c r="G150" s="223">
        <v>9628.49</v>
      </c>
      <c r="H150" s="223">
        <v>2177.79</v>
      </c>
      <c r="I150" s="223">
        <v>1090.54</v>
      </c>
      <c r="J150" s="223">
        <v>4372.32</v>
      </c>
      <c r="K150" s="223">
        <v>0</v>
      </c>
      <c r="L150" s="223">
        <v>56911.839999999997</v>
      </c>
      <c r="M150" s="223">
        <v>2177.79</v>
      </c>
      <c r="N150" s="224">
        <v>309060.7</v>
      </c>
    </row>
    <row r="151" spans="1:14" x14ac:dyDescent="0.2">
      <c r="A151" s="205"/>
      <c r="B151" s="225" t="s">
        <v>293</v>
      </c>
      <c r="C151" s="226">
        <v>17.714099999999998</v>
      </c>
      <c r="D151" s="226">
        <v>25.093699999999998</v>
      </c>
      <c r="E151" s="226">
        <v>24.344899999999999</v>
      </c>
      <c r="F151" s="226">
        <v>24.410399999999999</v>
      </c>
      <c r="G151" s="226">
        <v>25.418399999999998</v>
      </c>
      <c r="H151" s="226">
        <v>8.4590999999999994</v>
      </c>
      <c r="I151" s="226">
        <v>23.482800000000001</v>
      </c>
      <c r="J151" s="226">
        <v>18.653199999999998</v>
      </c>
      <c r="K151" s="226">
        <v>0</v>
      </c>
      <c r="L151" s="226">
        <v>22.8901</v>
      </c>
      <c r="M151" s="226">
        <v>8.4590999999999994</v>
      </c>
      <c r="N151" s="227">
        <v>23.7668</v>
      </c>
    </row>
    <row r="152" spans="1:14" x14ac:dyDescent="0.2">
      <c r="A152" s="205"/>
      <c r="B152" s="228" t="s">
        <v>294</v>
      </c>
      <c r="C152" s="226">
        <v>102.0915</v>
      </c>
      <c r="D152" s="226">
        <v>105.2428</v>
      </c>
      <c r="E152" s="226">
        <v>101.82559999999999</v>
      </c>
      <c r="F152" s="226">
        <v>100.65730000000001</v>
      </c>
      <c r="G152" s="226">
        <v>106.675</v>
      </c>
      <c r="H152" s="226">
        <v>82.868700000000004</v>
      </c>
      <c r="I152" s="226">
        <v>66.822299999999998</v>
      </c>
      <c r="J152" s="226">
        <v>95.989500000000007</v>
      </c>
      <c r="K152" s="226">
        <v>0</v>
      </c>
      <c r="L152" s="226">
        <v>103.03959999999999</v>
      </c>
      <c r="M152" s="226">
        <v>82.868700000000004</v>
      </c>
      <c r="N152" s="227">
        <v>101.61360000000001</v>
      </c>
    </row>
    <row r="153" spans="1:14" x14ac:dyDescent="0.2">
      <c r="A153" s="205"/>
      <c r="B153" s="218" t="s">
        <v>317</v>
      </c>
      <c r="C153" s="229">
        <v>0</v>
      </c>
      <c r="D153" s="229">
        <v>0</v>
      </c>
      <c r="E153" s="229">
        <v>0</v>
      </c>
      <c r="F153" s="229">
        <v>0</v>
      </c>
      <c r="G153" s="229">
        <v>0</v>
      </c>
      <c r="H153" s="229">
        <v>0</v>
      </c>
      <c r="I153" s="229">
        <v>0</v>
      </c>
      <c r="J153" s="229">
        <v>0</v>
      </c>
      <c r="K153" s="229">
        <v>0</v>
      </c>
      <c r="L153" s="229">
        <v>0</v>
      </c>
      <c r="M153" s="229">
        <v>0</v>
      </c>
      <c r="N153" s="230">
        <v>0</v>
      </c>
    </row>
    <row r="154" spans="1:14" x14ac:dyDescent="0.2">
      <c r="A154" s="205"/>
      <c r="B154" s="222" t="s">
        <v>290</v>
      </c>
      <c r="C154" s="223">
        <v>55324</v>
      </c>
      <c r="D154" s="223">
        <v>122931</v>
      </c>
      <c r="E154" s="223">
        <v>580300</v>
      </c>
      <c r="F154" s="223">
        <v>228131</v>
      </c>
      <c r="G154" s="223">
        <v>29548</v>
      </c>
      <c r="H154" s="223">
        <v>23611</v>
      </c>
      <c r="I154" s="223">
        <v>3778</v>
      </c>
      <c r="J154" s="223">
        <v>23250</v>
      </c>
      <c r="K154" s="223">
        <v>50</v>
      </c>
      <c r="L154" s="223">
        <v>234831</v>
      </c>
      <c r="M154" s="223">
        <v>23661</v>
      </c>
      <c r="N154" s="224">
        <v>1066923</v>
      </c>
    </row>
    <row r="155" spans="1:14" x14ac:dyDescent="0.2">
      <c r="A155" s="205"/>
      <c r="B155" s="225" t="s">
        <v>291</v>
      </c>
      <c r="C155" s="223">
        <v>15654</v>
      </c>
      <c r="D155" s="223">
        <v>29744</v>
      </c>
      <c r="E155" s="223">
        <v>148646</v>
      </c>
      <c r="F155" s="223">
        <v>58435</v>
      </c>
      <c r="G155" s="223">
        <v>7491</v>
      </c>
      <c r="H155" s="223">
        <v>13892</v>
      </c>
      <c r="I155" s="223">
        <v>1939</v>
      </c>
      <c r="J155" s="223">
        <v>5450</v>
      </c>
      <c r="K155" s="223">
        <v>0</v>
      </c>
      <c r="L155" s="223">
        <v>60278</v>
      </c>
      <c r="M155" s="223">
        <v>13892</v>
      </c>
      <c r="N155" s="224">
        <v>281251</v>
      </c>
    </row>
    <row r="156" spans="1:14" x14ac:dyDescent="0.2">
      <c r="A156" s="205"/>
      <c r="B156" s="225" t="s">
        <v>292</v>
      </c>
      <c r="C156" s="223">
        <v>10381.52</v>
      </c>
      <c r="D156" s="223">
        <v>21983.9</v>
      </c>
      <c r="E156" s="223">
        <v>146508.07</v>
      </c>
      <c r="F156" s="223">
        <v>60993.75</v>
      </c>
      <c r="G156" s="223">
        <v>7842.9</v>
      </c>
      <c r="H156" s="223">
        <v>16069.17</v>
      </c>
      <c r="I156" s="223">
        <v>843.68</v>
      </c>
      <c r="J156" s="223">
        <v>2197.5100000000002</v>
      </c>
      <c r="K156" s="223">
        <v>0</v>
      </c>
      <c r="L156" s="223">
        <v>43249.51</v>
      </c>
      <c r="M156" s="223">
        <v>16069.17</v>
      </c>
      <c r="N156" s="224">
        <v>266820.5</v>
      </c>
    </row>
    <row r="157" spans="1:14" x14ac:dyDescent="0.2">
      <c r="A157" s="205"/>
      <c r="B157" s="225" t="s">
        <v>293</v>
      </c>
      <c r="C157" s="226">
        <v>18.764900000000001</v>
      </c>
      <c r="D157" s="226">
        <v>17.883099999999999</v>
      </c>
      <c r="E157" s="226">
        <v>25.247</v>
      </c>
      <c r="F157" s="226">
        <v>26.7363</v>
      </c>
      <c r="G157" s="226">
        <v>26.542899999999999</v>
      </c>
      <c r="H157" s="226">
        <v>68.058000000000007</v>
      </c>
      <c r="I157" s="226">
        <v>22.331399999999999</v>
      </c>
      <c r="J157" s="226">
        <v>9.4517000000000007</v>
      </c>
      <c r="K157" s="226">
        <v>0</v>
      </c>
      <c r="L157" s="226">
        <v>18.417300000000001</v>
      </c>
      <c r="M157" s="226">
        <v>67.914199999999994</v>
      </c>
      <c r="N157" s="227">
        <v>25.008400000000002</v>
      </c>
    </row>
    <row r="158" spans="1:14" x14ac:dyDescent="0.2">
      <c r="A158" s="205"/>
      <c r="B158" s="228" t="s">
        <v>294</v>
      </c>
      <c r="C158" s="226">
        <v>66.318600000000004</v>
      </c>
      <c r="D158" s="226">
        <v>73.910399999999996</v>
      </c>
      <c r="E158" s="226">
        <v>98.561700000000002</v>
      </c>
      <c r="F158" s="226">
        <v>104.3788</v>
      </c>
      <c r="G158" s="226">
        <v>104.69759999999999</v>
      </c>
      <c r="H158" s="226">
        <v>115.6721</v>
      </c>
      <c r="I158" s="226">
        <v>43.511099999999999</v>
      </c>
      <c r="J158" s="226">
        <v>40.321300000000001</v>
      </c>
      <c r="K158" s="226">
        <v>0</v>
      </c>
      <c r="L158" s="226">
        <v>71.750100000000003</v>
      </c>
      <c r="M158" s="226">
        <v>115.6721</v>
      </c>
      <c r="N158" s="227">
        <v>94.869200000000006</v>
      </c>
    </row>
    <row r="159" spans="1:14" x14ac:dyDescent="0.2">
      <c r="A159" s="205"/>
      <c r="B159" s="218" t="s">
        <v>318</v>
      </c>
      <c r="C159" s="229">
        <v>0</v>
      </c>
      <c r="D159" s="229">
        <v>0</v>
      </c>
      <c r="E159" s="229">
        <v>0</v>
      </c>
      <c r="F159" s="229">
        <v>0</v>
      </c>
      <c r="G159" s="229">
        <v>0</v>
      </c>
      <c r="H159" s="229">
        <v>0</v>
      </c>
      <c r="I159" s="229">
        <v>0</v>
      </c>
      <c r="J159" s="229">
        <v>0</v>
      </c>
      <c r="K159" s="229">
        <v>0</v>
      </c>
      <c r="L159" s="229">
        <v>0</v>
      </c>
      <c r="M159" s="229">
        <v>0</v>
      </c>
      <c r="N159" s="230">
        <v>0</v>
      </c>
    </row>
    <row r="160" spans="1:14" x14ac:dyDescent="0.2">
      <c r="A160" s="205"/>
      <c r="B160" s="222" t="s">
        <v>290</v>
      </c>
      <c r="C160" s="223">
        <v>103937</v>
      </c>
      <c r="D160" s="223">
        <v>192192</v>
      </c>
      <c r="E160" s="223">
        <v>1201208</v>
      </c>
      <c r="F160" s="223">
        <v>463617</v>
      </c>
      <c r="G160" s="223">
        <v>69608</v>
      </c>
      <c r="H160" s="223">
        <v>25791</v>
      </c>
      <c r="I160" s="223">
        <v>10199</v>
      </c>
      <c r="J160" s="223">
        <v>71900</v>
      </c>
      <c r="K160" s="223">
        <v>210</v>
      </c>
      <c r="L160" s="223">
        <v>447836</v>
      </c>
      <c r="M160" s="223">
        <v>26001</v>
      </c>
      <c r="N160" s="224">
        <v>2138662</v>
      </c>
    </row>
    <row r="161" spans="1:14" x14ac:dyDescent="0.2">
      <c r="A161" s="205"/>
      <c r="B161" s="225" t="s">
        <v>291</v>
      </c>
      <c r="C161" s="223">
        <v>32399</v>
      </c>
      <c r="D161" s="223">
        <v>47813</v>
      </c>
      <c r="E161" s="223">
        <v>296615</v>
      </c>
      <c r="F161" s="223">
        <v>114009</v>
      </c>
      <c r="G161" s="223">
        <v>17379</v>
      </c>
      <c r="H161" s="223">
        <v>1646</v>
      </c>
      <c r="I161" s="223">
        <v>3422</v>
      </c>
      <c r="J161" s="223">
        <v>17140</v>
      </c>
      <c r="K161" s="223">
        <v>0</v>
      </c>
      <c r="L161" s="223">
        <v>118153</v>
      </c>
      <c r="M161" s="223">
        <v>1646</v>
      </c>
      <c r="N161" s="224">
        <v>530423</v>
      </c>
    </row>
    <row r="162" spans="1:14" x14ac:dyDescent="0.2">
      <c r="A162" s="205"/>
      <c r="B162" s="225" t="s">
        <v>292</v>
      </c>
      <c r="C162" s="223">
        <v>24154.35</v>
      </c>
      <c r="D162" s="223">
        <v>46606.18</v>
      </c>
      <c r="E162" s="223">
        <v>295835.69</v>
      </c>
      <c r="F162" s="223">
        <v>112507.2</v>
      </c>
      <c r="G162" s="223">
        <v>16074.15</v>
      </c>
      <c r="H162" s="223">
        <v>2253.13</v>
      </c>
      <c r="I162" s="223">
        <v>5642.15</v>
      </c>
      <c r="J162" s="223">
        <v>12388.88</v>
      </c>
      <c r="K162" s="223">
        <v>0</v>
      </c>
      <c r="L162" s="223">
        <v>104865.71</v>
      </c>
      <c r="M162" s="223">
        <v>2253.13</v>
      </c>
      <c r="N162" s="224">
        <v>515461.73</v>
      </c>
    </row>
    <row r="163" spans="1:14" x14ac:dyDescent="0.2">
      <c r="A163" s="205"/>
      <c r="B163" s="225" t="s">
        <v>293</v>
      </c>
      <c r="C163" s="226">
        <v>23.2394</v>
      </c>
      <c r="D163" s="226">
        <v>24.2498</v>
      </c>
      <c r="E163" s="226">
        <v>24.6282</v>
      </c>
      <c r="F163" s="226">
        <v>24.267299999999999</v>
      </c>
      <c r="G163" s="226">
        <v>23.092400000000001</v>
      </c>
      <c r="H163" s="226">
        <v>8.7361000000000004</v>
      </c>
      <c r="I163" s="226">
        <v>55.320599999999999</v>
      </c>
      <c r="J163" s="226">
        <v>17.230699999999999</v>
      </c>
      <c r="K163" s="226">
        <v>0</v>
      </c>
      <c r="L163" s="226">
        <v>23.4161</v>
      </c>
      <c r="M163" s="226">
        <v>8.6655999999999995</v>
      </c>
      <c r="N163" s="227">
        <v>24.1021</v>
      </c>
    </row>
    <row r="164" spans="1:14" x14ac:dyDescent="0.2">
      <c r="A164" s="205"/>
      <c r="B164" s="228" t="s">
        <v>294</v>
      </c>
      <c r="C164" s="226">
        <v>74.552800000000005</v>
      </c>
      <c r="D164" s="226">
        <v>97.475999999999999</v>
      </c>
      <c r="E164" s="226">
        <v>99.737300000000005</v>
      </c>
      <c r="F164" s="226">
        <v>98.682699999999997</v>
      </c>
      <c r="G164" s="226">
        <v>92.491799999999998</v>
      </c>
      <c r="H164" s="226">
        <v>136.8852</v>
      </c>
      <c r="I164" s="226">
        <v>164.87870000000001</v>
      </c>
      <c r="J164" s="226">
        <v>72.280500000000004</v>
      </c>
      <c r="K164" s="226">
        <v>0</v>
      </c>
      <c r="L164" s="226">
        <v>88.754199999999997</v>
      </c>
      <c r="M164" s="226">
        <v>136.8852</v>
      </c>
      <c r="N164" s="227">
        <v>97.179400000000001</v>
      </c>
    </row>
    <row r="165" spans="1:14" x14ac:dyDescent="0.2">
      <c r="A165" s="205"/>
      <c r="B165" s="218" t="s">
        <v>319</v>
      </c>
      <c r="C165" s="229">
        <v>0</v>
      </c>
      <c r="D165" s="229">
        <v>0</v>
      </c>
      <c r="E165" s="229">
        <v>0</v>
      </c>
      <c r="F165" s="229">
        <v>0</v>
      </c>
      <c r="G165" s="229">
        <v>0</v>
      </c>
      <c r="H165" s="229">
        <v>0</v>
      </c>
      <c r="I165" s="229">
        <v>0</v>
      </c>
      <c r="J165" s="229">
        <v>0</v>
      </c>
      <c r="K165" s="229">
        <v>0</v>
      </c>
      <c r="L165" s="229">
        <v>0</v>
      </c>
      <c r="M165" s="229">
        <v>0</v>
      </c>
      <c r="N165" s="230">
        <v>0</v>
      </c>
    </row>
    <row r="166" spans="1:14" x14ac:dyDescent="0.2">
      <c r="A166" s="205"/>
      <c r="B166" s="222" t="s">
        <v>290</v>
      </c>
      <c r="C166" s="223">
        <v>43115</v>
      </c>
      <c r="D166" s="223">
        <v>105495</v>
      </c>
      <c r="E166" s="223">
        <v>540842</v>
      </c>
      <c r="F166" s="223">
        <v>209488</v>
      </c>
      <c r="G166" s="223">
        <v>30187</v>
      </c>
      <c r="H166" s="223">
        <v>13509</v>
      </c>
      <c r="I166" s="223">
        <v>1783</v>
      </c>
      <c r="J166" s="223">
        <v>30718</v>
      </c>
      <c r="K166" s="223">
        <v>0</v>
      </c>
      <c r="L166" s="223">
        <v>211298</v>
      </c>
      <c r="M166" s="223">
        <v>13509</v>
      </c>
      <c r="N166" s="224">
        <v>975137</v>
      </c>
    </row>
    <row r="167" spans="1:14" x14ac:dyDescent="0.2">
      <c r="A167" s="205"/>
      <c r="B167" s="225" t="s">
        <v>291</v>
      </c>
      <c r="C167" s="223">
        <v>10252</v>
      </c>
      <c r="D167" s="223">
        <v>26293</v>
      </c>
      <c r="E167" s="223">
        <v>132059</v>
      </c>
      <c r="F167" s="223">
        <v>52370</v>
      </c>
      <c r="G167" s="223">
        <v>6830</v>
      </c>
      <c r="H167" s="223">
        <v>6587</v>
      </c>
      <c r="I167" s="223">
        <v>594</v>
      </c>
      <c r="J167" s="223">
        <v>6380</v>
      </c>
      <c r="K167" s="223">
        <v>0</v>
      </c>
      <c r="L167" s="223">
        <v>50349</v>
      </c>
      <c r="M167" s="223">
        <v>6587</v>
      </c>
      <c r="N167" s="224">
        <v>241365</v>
      </c>
    </row>
    <row r="168" spans="1:14" x14ac:dyDescent="0.2">
      <c r="A168" s="205"/>
      <c r="B168" s="225" t="s">
        <v>292</v>
      </c>
      <c r="C168" s="223">
        <v>7491.74</v>
      </c>
      <c r="D168" s="223">
        <v>19917.189999999999</v>
      </c>
      <c r="E168" s="223">
        <v>130309.63</v>
      </c>
      <c r="F168" s="223">
        <v>49919.91</v>
      </c>
      <c r="G168" s="223">
        <v>7510.7</v>
      </c>
      <c r="H168" s="223">
        <v>7658.44</v>
      </c>
      <c r="I168" s="223">
        <v>563.32000000000005</v>
      </c>
      <c r="J168" s="223">
        <v>6266.48</v>
      </c>
      <c r="K168" s="223">
        <v>0</v>
      </c>
      <c r="L168" s="223">
        <v>41749.43</v>
      </c>
      <c r="M168" s="223">
        <v>7658.44</v>
      </c>
      <c r="N168" s="224">
        <v>229637.41</v>
      </c>
    </row>
    <row r="169" spans="1:14" x14ac:dyDescent="0.2">
      <c r="A169" s="205"/>
      <c r="B169" s="225" t="s">
        <v>293</v>
      </c>
      <c r="C169" s="226">
        <v>17.376200000000001</v>
      </c>
      <c r="D169" s="226">
        <v>18.8797</v>
      </c>
      <c r="E169" s="226">
        <v>24.093800000000002</v>
      </c>
      <c r="F169" s="226">
        <v>23.829499999999999</v>
      </c>
      <c r="G169" s="226">
        <v>24.880600000000001</v>
      </c>
      <c r="H169" s="226">
        <v>56.691400000000002</v>
      </c>
      <c r="I169" s="226">
        <v>31.593900000000001</v>
      </c>
      <c r="J169" s="226">
        <v>20.399999999999999</v>
      </c>
      <c r="K169" s="226">
        <v>0</v>
      </c>
      <c r="L169" s="226">
        <v>19.758600000000001</v>
      </c>
      <c r="M169" s="226">
        <v>56.691400000000002</v>
      </c>
      <c r="N169" s="227">
        <v>23.549199999999999</v>
      </c>
    </row>
    <row r="170" spans="1:14" x14ac:dyDescent="0.2">
      <c r="A170" s="205"/>
      <c r="B170" s="228" t="s">
        <v>294</v>
      </c>
      <c r="C170" s="226">
        <v>73.075900000000004</v>
      </c>
      <c r="D170" s="226">
        <v>75.750900000000001</v>
      </c>
      <c r="E170" s="226">
        <v>98.675299999999993</v>
      </c>
      <c r="F170" s="226">
        <v>95.321600000000004</v>
      </c>
      <c r="G170" s="226">
        <v>109.9663</v>
      </c>
      <c r="H170" s="226">
        <v>116.26600000000001</v>
      </c>
      <c r="I170" s="226">
        <v>94.834999999999994</v>
      </c>
      <c r="J170" s="226">
        <v>98.220699999999994</v>
      </c>
      <c r="K170" s="226">
        <v>0</v>
      </c>
      <c r="L170" s="226">
        <v>82.920100000000005</v>
      </c>
      <c r="M170" s="226">
        <v>116.26600000000001</v>
      </c>
      <c r="N170" s="227">
        <v>95.141099999999994</v>
      </c>
    </row>
    <row r="171" spans="1:14" x14ac:dyDescent="0.2">
      <c r="A171" s="205"/>
      <c r="B171" s="218" t="s">
        <v>320</v>
      </c>
      <c r="C171" s="229">
        <v>0</v>
      </c>
      <c r="D171" s="229">
        <v>0</v>
      </c>
      <c r="E171" s="229">
        <v>0</v>
      </c>
      <c r="F171" s="229">
        <v>0</v>
      </c>
      <c r="G171" s="229">
        <v>0</v>
      </c>
      <c r="H171" s="229">
        <v>0</v>
      </c>
      <c r="I171" s="229">
        <v>0</v>
      </c>
      <c r="J171" s="229">
        <v>0</v>
      </c>
      <c r="K171" s="229">
        <v>0</v>
      </c>
      <c r="L171" s="229">
        <v>0</v>
      </c>
      <c r="M171" s="229">
        <v>0</v>
      </c>
      <c r="N171" s="230">
        <v>0</v>
      </c>
    </row>
    <row r="172" spans="1:14" x14ac:dyDescent="0.2">
      <c r="A172" s="205"/>
      <c r="B172" s="222" t="s">
        <v>290</v>
      </c>
      <c r="C172" s="223">
        <v>54330</v>
      </c>
      <c r="D172" s="223">
        <v>127253</v>
      </c>
      <c r="E172" s="223">
        <v>644344</v>
      </c>
      <c r="F172" s="223">
        <v>253046</v>
      </c>
      <c r="G172" s="223">
        <v>37438</v>
      </c>
      <c r="H172" s="223">
        <v>25234</v>
      </c>
      <c r="I172" s="223">
        <v>13006</v>
      </c>
      <c r="J172" s="223">
        <v>36500</v>
      </c>
      <c r="K172" s="223">
        <v>500</v>
      </c>
      <c r="L172" s="223">
        <v>268527</v>
      </c>
      <c r="M172" s="223">
        <v>25734</v>
      </c>
      <c r="N172" s="224">
        <v>1191651</v>
      </c>
    </row>
    <row r="173" spans="1:14" x14ac:dyDescent="0.2">
      <c r="A173" s="205"/>
      <c r="B173" s="225" t="s">
        <v>291</v>
      </c>
      <c r="C173" s="223">
        <v>14501</v>
      </c>
      <c r="D173" s="223">
        <v>21656</v>
      </c>
      <c r="E173" s="223">
        <v>158347</v>
      </c>
      <c r="F173" s="223">
        <v>62930</v>
      </c>
      <c r="G173" s="223">
        <v>8781</v>
      </c>
      <c r="H173" s="223">
        <v>6636</v>
      </c>
      <c r="I173" s="223">
        <v>1480</v>
      </c>
      <c r="J173" s="223">
        <v>7090</v>
      </c>
      <c r="K173" s="223">
        <v>129</v>
      </c>
      <c r="L173" s="223">
        <v>53508</v>
      </c>
      <c r="M173" s="223">
        <v>6765</v>
      </c>
      <c r="N173" s="224">
        <v>281550</v>
      </c>
    </row>
    <row r="174" spans="1:14" x14ac:dyDescent="0.2">
      <c r="A174" s="205"/>
      <c r="B174" s="225" t="s">
        <v>292</v>
      </c>
      <c r="C174" s="223">
        <v>12956.41</v>
      </c>
      <c r="D174" s="223">
        <v>22323.11</v>
      </c>
      <c r="E174" s="223">
        <v>167626.32</v>
      </c>
      <c r="F174" s="223">
        <v>65373.63</v>
      </c>
      <c r="G174" s="223">
        <v>8138.14</v>
      </c>
      <c r="H174" s="223">
        <v>2976.24</v>
      </c>
      <c r="I174" s="223">
        <v>327.55</v>
      </c>
      <c r="J174" s="223">
        <v>6312.62</v>
      </c>
      <c r="K174" s="223">
        <v>129.47999999999999</v>
      </c>
      <c r="L174" s="223">
        <v>50057.83</v>
      </c>
      <c r="M174" s="223">
        <v>3105.72</v>
      </c>
      <c r="N174" s="224">
        <v>286163.5</v>
      </c>
    </row>
    <row r="175" spans="1:14" x14ac:dyDescent="0.2">
      <c r="A175" s="205"/>
      <c r="B175" s="225" t="s">
        <v>293</v>
      </c>
      <c r="C175" s="226">
        <v>23.8476</v>
      </c>
      <c r="D175" s="226">
        <v>17.542300000000001</v>
      </c>
      <c r="E175" s="226">
        <v>26.015000000000001</v>
      </c>
      <c r="F175" s="226">
        <v>25.834700000000002</v>
      </c>
      <c r="G175" s="226">
        <v>21.7376</v>
      </c>
      <c r="H175" s="226">
        <v>11.794600000000001</v>
      </c>
      <c r="I175" s="226">
        <v>2.5185</v>
      </c>
      <c r="J175" s="226">
        <v>17.294799999999999</v>
      </c>
      <c r="K175" s="226">
        <v>25.896000000000001</v>
      </c>
      <c r="L175" s="226">
        <v>18.6416</v>
      </c>
      <c r="M175" s="226">
        <v>12.0685</v>
      </c>
      <c r="N175" s="227">
        <v>24.013999999999999</v>
      </c>
    </row>
    <row r="176" spans="1:14" x14ac:dyDescent="0.2">
      <c r="A176" s="205"/>
      <c r="B176" s="228" t="s">
        <v>294</v>
      </c>
      <c r="C176" s="226">
        <v>89.348399999999998</v>
      </c>
      <c r="D176" s="226">
        <v>103.0805</v>
      </c>
      <c r="E176" s="226">
        <v>105.8601</v>
      </c>
      <c r="F176" s="226">
        <v>103.8831</v>
      </c>
      <c r="G176" s="226">
        <v>92.679000000000002</v>
      </c>
      <c r="H176" s="226">
        <v>44.849899999999998</v>
      </c>
      <c r="I176" s="226">
        <v>22.131799999999998</v>
      </c>
      <c r="J176" s="226">
        <v>89.035499999999999</v>
      </c>
      <c r="K176" s="226">
        <v>100.3721</v>
      </c>
      <c r="L176" s="226">
        <v>93.552000000000007</v>
      </c>
      <c r="M176" s="226">
        <v>45.9086</v>
      </c>
      <c r="N176" s="227">
        <v>101.6386</v>
      </c>
    </row>
    <row r="177" spans="1:14" x14ac:dyDescent="0.2">
      <c r="A177" s="205"/>
      <c r="B177" s="218" t="s">
        <v>321</v>
      </c>
      <c r="C177" s="229">
        <v>0</v>
      </c>
      <c r="D177" s="229">
        <v>0</v>
      </c>
      <c r="E177" s="229">
        <v>0</v>
      </c>
      <c r="F177" s="229">
        <v>0</v>
      </c>
      <c r="G177" s="229">
        <v>0</v>
      </c>
      <c r="H177" s="229">
        <v>0</v>
      </c>
      <c r="I177" s="229">
        <v>0</v>
      </c>
      <c r="J177" s="229">
        <v>0</v>
      </c>
      <c r="K177" s="229">
        <v>0</v>
      </c>
      <c r="L177" s="229">
        <v>0</v>
      </c>
      <c r="M177" s="229">
        <v>0</v>
      </c>
      <c r="N177" s="230">
        <v>0</v>
      </c>
    </row>
    <row r="178" spans="1:14" x14ac:dyDescent="0.2">
      <c r="A178" s="205"/>
      <c r="B178" s="222" t="s">
        <v>290</v>
      </c>
      <c r="C178" s="223">
        <v>83931</v>
      </c>
      <c r="D178" s="223">
        <v>180474</v>
      </c>
      <c r="E178" s="223">
        <v>955457</v>
      </c>
      <c r="F178" s="223">
        <v>373193</v>
      </c>
      <c r="G178" s="223">
        <v>51296</v>
      </c>
      <c r="H178" s="223">
        <v>32025</v>
      </c>
      <c r="I178" s="223">
        <v>17550</v>
      </c>
      <c r="J178" s="223">
        <v>55500</v>
      </c>
      <c r="K178" s="223">
        <v>90</v>
      </c>
      <c r="L178" s="223">
        <v>388751</v>
      </c>
      <c r="M178" s="223">
        <v>32115</v>
      </c>
      <c r="N178" s="224">
        <v>1749516</v>
      </c>
    </row>
    <row r="179" spans="1:14" x14ac:dyDescent="0.2">
      <c r="A179" s="205"/>
      <c r="B179" s="225" t="s">
        <v>291</v>
      </c>
      <c r="C179" s="223">
        <v>18307</v>
      </c>
      <c r="D179" s="223">
        <v>39819</v>
      </c>
      <c r="E179" s="223">
        <v>236523</v>
      </c>
      <c r="F179" s="223">
        <v>100592</v>
      </c>
      <c r="G179" s="223">
        <v>11487</v>
      </c>
      <c r="H179" s="223">
        <v>14719</v>
      </c>
      <c r="I179" s="223">
        <v>3508</v>
      </c>
      <c r="J179" s="223">
        <v>12466</v>
      </c>
      <c r="K179" s="223">
        <v>90</v>
      </c>
      <c r="L179" s="223">
        <v>85587</v>
      </c>
      <c r="M179" s="223">
        <v>14809</v>
      </c>
      <c r="N179" s="224">
        <v>437511</v>
      </c>
    </row>
    <row r="180" spans="1:14" x14ac:dyDescent="0.2">
      <c r="A180" s="205"/>
      <c r="B180" s="225" t="s">
        <v>292</v>
      </c>
      <c r="C180" s="223">
        <v>15453.84</v>
      </c>
      <c r="D180" s="223">
        <v>27311.38</v>
      </c>
      <c r="E180" s="223">
        <v>244098.34</v>
      </c>
      <c r="F180" s="223">
        <v>95908.29</v>
      </c>
      <c r="G180" s="223">
        <v>12865.79</v>
      </c>
      <c r="H180" s="223">
        <v>16393.599999999999</v>
      </c>
      <c r="I180" s="223">
        <v>805.88</v>
      </c>
      <c r="J180" s="223">
        <v>12973.18</v>
      </c>
      <c r="K180" s="223">
        <v>0</v>
      </c>
      <c r="L180" s="223">
        <v>69410.070000000007</v>
      </c>
      <c r="M180" s="223">
        <v>16393.599999999999</v>
      </c>
      <c r="N180" s="224">
        <v>425810.3</v>
      </c>
    </row>
    <row r="181" spans="1:14" x14ac:dyDescent="0.2">
      <c r="A181" s="205"/>
      <c r="B181" s="225" t="s">
        <v>293</v>
      </c>
      <c r="C181" s="226">
        <v>18.412600000000001</v>
      </c>
      <c r="D181" s="226">
        <v>15.133100000000001</v>
      </c>
      <c r="E181" s="226">
        <v>25.547799999999999</v>
      </c>
      <c r="F181" s="226">
        <v>25.699400000000001</v>
      </c>
      <c r="G181" s="226">
        <v>25.081499999999998</v>
      </c>
      <c r="H181" s="226">
        <v>51.19</v>
      </c>
      <c r="I181" s="226">
        <v>4.5918999999999999</v>
      </c>
      <c r="J181" s="226">
        <v>23.3751</v>
      </c>
      <c r="K181" s="226">
        <v>0</v>
      </c>
      <c r="L181" s="226">
        <v>17.854600000000001</v>
      </c>
      <c r="M181" s="226">
        <v>51.046599999999998</v>
      </c>
      <c r="N181" s="227">
        <v>24.338699999999999</v>
      </c>
    </row>
    <row r="182" spans="1:14" x14ac:dyDescent="0.2">
      <c r="A182" s="205"/>
      <c r="B182" s="228" t="s">
        <v>294</v>
      </c>
      <c r="C182" s="226">
        <v>84.414900000000003</v>
      </c>
      <c r="D182" s="226">
        <v>68.588800000000006</v>
      </c>
      <c r="E182" s="226">
        <v>103.2028</v>
      </c>
      <c r="F182" s="226">
        <v>95.343900000000005</v>
      </c>
      <c r="G182" s="226">
        <v>112.003</v>
      </c>
      <c r="H182" s="226">
        <v>111.3771</v>
      </c>
      <c r="I182" s="226">
        <v>22.9726</v>
      </c>
      <c r="J182" s="226">
        <v>104.0685</v>
      </c>
      <c r="K182" s="226">
        <v>0</v>
      </c>
      <c r="L182" s="226">
        <v>81.098799999999997</v>
      </c>
      <c r="M182" s="226">
        <v>110.7002</v>
      </c>
      <c r="N182" s="227">
        <v>97.325599999999994</v>
      </c>
    </row>
    <row r="183" spans="1:14" x14ac:dyDescent="0.2">
      <c r="A183" s="205"/>
      <c r="B183" s="218" t="s">
        <v>322</v>
      </c>
      <c r="C183" s="229">
        <v>0</v>
      </c>
      <c r="D183" s="229">
        <v>0</v>
      </c>
      <c r="E183" s="229">
        <v>0</v>
      </c>
      <c r="F183" s="229">
        <v>0</v>
      </c>
      <c r="G183" s="229">
        <v>0</v>
      </c>
      <c r="H183" s="229">
        <v>0</v>
      </c>
      <c r="I183" s="229">
        <v>0</v>
      </c>
      <c r="J183" s="229">
        <v>0</v>
      </c>
      <c r="K183" s="229">
        <v>0</v>
      </c>
      <c r="L183" s="229">
        <v>0</v>
      </c>
      <c r="M183" s="229">
        <v>0</v>
      </c>
      <c r="N183" s="230">
        <v>0</v>
      </c>
    </row>
    <row r="184" spans="1:14" x14ac:dyDescent="0.2">
      <c r="A184" s="205"/>
      <c r="B184" s="222" t="s">
        <v>290</v>
      </c>
      <c r="C184" s="223">
        <v>49134</v>
      </c>
      <c r="D184" s="223">
        <v>94399</v>
      </c>
      <c r="E184" s="223">
        <v>439865</v>
      </c>
      <c r="F184" s="223">
        <v>170972</v>
      </c>
      <c r="G184" s="223">
        <v>25424</v>
      </c>
      <c r="H184" s="223">
        <v>12580</v>
      </c>
      <c r="I184" s="223">
        <v>2881</v>
      </c>
      <c r="J184" s="223">
        <v>28500</v>
      </c>
      <c r="K184" s="223">
        <v>450</v>
      </c>
      <c r="L184" s="223">
        <v>200338</v>
      </c>
      <c r="M184" s="223">
        <v>13030</v>
      </c>
      <c r="N184" s="224">
        <v>824205</v>
      </c>
    </row>
    <row r="185" spans="1:14" x14ac:dyDescent="0.2">
      <c r="A185" s="205"/>
      <c r="B185" s="225" t="s">
        <v>291</v>
      </c>
      <c r="C185" s="223">
        <v>13929</v>
      </c>
      <c r="D185" s="223">
        <v>27622</v>
      </c>
      <c r="E185" s="223">
        <v>120780</v>
      </c>
      <c r="F185" s="223">
        <v>47330</v>
      </c>
      <c r="G185" s="223">
        <v>6000</v>
      </c>
      <c r="H185" s="223">
        <v>925</v>
      </c>
      <c r="I185" s="223">
        <v>152</v>
      </c>
      <c r="J185" s="223">
        <v>8025</v>
      </c>
      <c r="K185" s="223">
        <v>112</v>
      </c>
      <c r="L185" s="223">
        <v>55728</v>
      </c>
      <c r="M185" s="223">
        <v>1037</v>
      </c>
      <c r="N185" s="224">
        <v>224875</v>
      </c>
    </row>
    <row r="186" spans="1:14" x14ac:dyDescent="0.2">
      <c r="A186" s="205"/>
      <c r="B186" s="225" t="s">
        <v>292</v>
      </c>
      <c r="C186" s="223">
        <v>9187.25</v>
      </c>
      <c r="D186" s="223">
        <v>19274.63</v>
      </c>
      <c r="E186" s="223">
        <v>109163.2</v>
      </c>
      <c r="F186" s="223">
        <v>42291.91</v>
      </c>
      <c r="G186" s="223">
        <v>6229.97</v>
      </c>
      <c r="H186" s="223">
        <v>924.15</v>
      </c>
      <c r="I186" s="223">
        <v>1022.86</v>
      </c>
      <c r="J186" s="223">
        <v>7041.44</v>
      </c>
      <c r="K186" s="223">
        <v>89.64</v>
      </c>
      <c r="L186" s="223">
        <v>42756.15</v>
      </c>
      <c r="M186" s="223">
        <v>1013.79</v>
      </c>
      <c r="N186" s="224">
        <v>195225.05</v>
      </c>
    </row>
    <row r="187" spans="1:14" x14ac:dyDescent="0.2">
      <c r="A187" s="205"/>
      <c r="B187" s="225" t="s">
        <v>293</v>
      </c>
      <c r="C187" s="226">
        <v>18.698399999999999</v>
      </c>
      <c r="D187" s="226">
        <v>20.418299999999999</v>
      </c>
      <c r="E187" s="226">
        <v>24.817399999999999</v>
      </c>
      <c r="F187" s="226">
        <v>24.7362</v>
      </c>
      <c r="G187" s="226">
        <v>24.504300000000001</v>
      </c>
      <c r="H187" s="226">
        <v>7.3461999999999996</v>
      </c>
      <c r="I187" s="226">
        <v>35.503599999999999</v>
      </c>
      <c r="J187" s="226">
        <v>24.706800000000001</v>
      </c>
      <c r="K187" s="226">
        <v>19.920000000000002</v>
      </c>
      <c r="L187" s="226">
        <v>21.341999999999999</v>
      </c>
      <c r="M187" s="226">
        <v>7.7804000000000002</v>
      </c>
      <c r="N187" s="227">
        <v>23.686499999999999</v>
      </c>
    </row>
    <row r="188" spans="1:14" x14ac:dyDescent="0.2">
      <c r="A188" s="205"/>
      <c r="B188" s="228" t="s">
        <v>294</v>
      </c>
      <c r="C188" s="226">
        <v>65.957700000000003</v>
      </c>
      <c r="D188" s="226">
        <v>69.78</v>
      </c>
      <c r="E188" s="226">
        <v>90.381900000000002</v>
      </c>
      <c r="F188" s="226">
        <v>89.355400000000003</v>
      </c>
      <c r="G188" s="226">
        <v>103.83280000000001</v>
      </c>
      <c r="H188" s="226">
        <v>99.908100000000005</v>
      </c>
      <c r="I188" s="226">
        <v>672.93420000000003</v>
      </c>
      <c r="J188" s="226">
        <v>87.743799999999993</v>
      </c>
      <c r="K188" s="226">
        <v>80.035700000000006</v>
      </c>
      <c r="L188" s="226">
        <v>76.722899999999996</v>
      </c>
      <c r="M188" s="226">
        <v>97.761799999999994</v>
      </c>
      <c r="N188" s="227">
        <v>86.814899999999994</v>
      </c>
    </row>
    <row r="189" spans="1:14" x14ac:dyDescent="0.2">
      <c r="A189" s="205"/>
      <c r="B189" s="218" t="s">
        <v>323</v>
      </c>
      <c r="C189" s="229">
        <v>0</v>
      </c>
      <c r="D189" s="229">
        <v>0</v>
      </c>
      <c r="E189" s="229">
        <v>0</v>
      </c>
      <c r="F189" s="229">
        <v>0</v>
      </c>
      <c r="G189" s="229">
        <v>0</v>
      </c>
      <c r="H189" s="229">
        <v>0</v>
      </c>
      <c r="I189" s="229">
        <v>0</v>
      </c>
      <c r="J189" s="229">
        <v>0</v>
      </c>
      <c r="K189" s="229">
        <v>0</v>
      </c>
      <c r="L189" s="229">
        <v>0</v>
      </c>
      <c r="M189" s="229">
        <v>0</v>
      </c>
      <c r="N189" s="230">
        <v>0</v>
      </c>
    </row>
    <row r="190" spans="1:14" x14ac:dyDescent="0.2">
      <c r="A190" s="205"/>
      <c r="B190" s="222" t="s">
        <v>290</v>
      </c>
      <c r="C190" s="223">
        <v>14368</v>
      </c>
      <c r="D190" s="223">
        <v>144656</v>
      </c>
      <c r="E190" s="223">
        <v>399016</v>
      </c>
      <c r="F190" s="223">
        <v>154211</v>
      </c>
      <c r="G190" s="223">
        <v>19956</v>
      </c>
      <c r="H190" s="223">
        <v>9030</v>
      </c>
      <c r="I190" s="223">
        <v>640</v>
      </c>
      <c r="J190" s="223">
        <v>26000</v>
      </c>
      <c r="K190" s="223">
        <v>0</v>
      </c>
      <c r="L190" s="223">
        <v>205620</v>
      </c>
      <c r="M190" s="223">
        <v>9030</v>
      </c>
      <c r="N190" s="224">
        <v>767877</v>
      </c>
    </row>
    <row r="191" spans="1:14" x14ac:dyDescent="0.2">
      <c r="A191" s="205"/>
      <c r="B191" s="225" t="s">
        <v>291</v>
      </c>
      <c r="C191" s="223">
        <v>4249</v>
      </c>
      <c r="D191" s="223">
        <v>38175</v>
      </c>
      <c r="E191" s="223">
        <v>99153</v>
      </c>
      <c r="F191" s="223">
        <v>41567</v>
      </c>
      <c r="G191" s="223">
        <v>4993</v>
      </c>
      <c r="H191" s="223">
        <v>774</v>
      </c>
      <c r="I191" s="223">
        <v>100</v>
      </c>
      <c r="J191" s="223">
        <v>6501</v>
      </c>
      <c r="K191" s="223">
        <v>0</v>
      </c>
      <c r="L191" s="223">
        <v>54018</v>
      </c>
      <c r="M191" s="223">
        <v>774</v>
      </c>
      <c r="N191" s="224">
        <v>195512</v>
      </c>
    </row>
    <row r="192" spans="1:14" x14ac:dyDescent="0.2">
      <c r="A192" s="205"/>
      <c r="B192" s="225" t="s">
        <v>292</v>
      </c>
      <c r="C192" s="223">
        <v>1954.85</v>
      </c>
      <c r="D192" s="223">
        <v>36353.17</v>
      </c>
      <c r="E192" s="223">
        <v>92102.32</v>
      </c>
      <c r="F192" s="223">
        <v>34873.089999999997</v>
      </c>
      <c r="G192" s="223">
        <v>5031.8500000000004</v>
      </c>
      <c r="H192" s="223">
        <v>1255.08</v>
      </c>
      <c r="I192" s="223">
        <v>200.28</v>
      </c>
      <c r="J192" s="223">
        <v>9431.11</v>
      </c>
      <c r="K192" s="223">
        <v>0</v>
      </c>
      <c r="L192" s="223">
        <v>52971.26</v>
      </c>
      <c r="M192" s="223">
        <v>1255.08</v>
      </c>
      <c r="N192" s="224">
        <v>181201.75</v>
      </c>
    </row>
    <row r="193" spans="1:14" x14ac:dyDescent="0.2">
      <c r="A193" s="205"/>
      <c r="B193" s="225" t="s">
        <v>293</v>
      </c>
      <c r="C193" s="226">
        <v>13.605600000000001</v>
      </c>
      <c r="D193" s="226">
        <v>25.130800000000001</v>
      </c>
      <c r="E193" s="226">
        <v>23.0824</v>
      </c>
      <c r="F193" s="226">
        <v>22.613900000000001</v>
      </c>
      <c r="G193" s="226">
        <v>25.214700000000001</v>
      </c>
      <c r="H193" s="226">
        <v>13.898999999999999</v>
      </c>
      <c r="I193" s="226">
        <v>31.293800000000001</v>
      </c>
      <c r="J193" s="226">
        <v>36.273499999999999</v>
      </c>
      <c r="K193" s="226">
        <v>0</v>
      </c>
      <c r="L193" s="226">
        <v>25.761700000000001</v>
      </c>
      <c r="M193" s="226">
        <v>13.898999999999999</v>
      </c>
      <c r="N193" s="227">
        <v>23.597799999999999</v>
      </c>
    </row>
    <row r="194" spans="1:14" x14ac:dyDescent="0.2">
      <c r="A194" s="205"/>
      <c r="B194" s="228" t="s">
        <v>294</v>
      </c>
      <c r="C194" s="226">
        <v>46.007300000000001</v>
      </c>
      <c r="D194" s="226">
        <v>95.227699999999999</v>
      </c>
      <c r="E194" s="226">
        <v>92.889099999999999</v>
      </c>
      <c r="F194" s="226">
        <v>83.896100000000004</v>
      </c>
      <c r="G194" s="226">
        <v>100.77809999999999</v>
      </c>
      <c r="H194" s="226">
        <v>162.155</v>
      </c>
      <c r="I194" s="226">
        <v>200.28</v>
      </c>
      <c r="J194" s="226">
        <v>145.07169999999999</v>
      </c>
      <c r="K194" s="226">
        <v>0</v>
      </c>
      <c r="L194" s="226">
        <v>98.062200000000004</v>
      </c>
      <c r="M194" s="226">
        <v>162.155</v>
      </c>
      <c r="N194" s="227">
        <v>92.680599999999998</v>
      </c>
    </row>
    <row r="195" spans="1:14" x14ac:dyDescent="0.2">
      <c r="A195" s="205"/>
      <c r="B195" s="218" t="s">
        <v>324</v>
      </c>
      <c r="C195" s="229">
        <v>0</v>
      </c>
      <c r="D195" s="229">
        <v>0</v>
      </c>
      <c r="E195" s="229">
        <v>0</v>
      </c>
      <c r="F195" s="229">
        <v>0</v>
      </c>
      <c r="G195" s="229">
        <v>0</v>
      </c>
      <c r="H195" s="229">
        <v>0</v>
      </c>
      <c r="I195" s="229">
        <v>0</v>
      </c>
      <c r="J195" s="229">
        <v>0</v>
      </c>
      <c r="K195" s="229">
        <v>0</v>
      </c>
      <c r="L195" s="229">
        <v>0</v>
      </c>
      <c r="M195" s="229">
        <v>0</v>
      </c>
      <c r="N195" s="230">
        <v>0</v>
      </c>
    </row>
    <row r="196" spans="1:14" x14ac:dyDescent="0.2">
      <c r="A196" s="205"/>
      <c r="B196" s="222" t="s">
        <v>290</v>
      </c>
      <c r="C196" s="223">
        <v>40894</v>
      </c>
      <c r="D196" s="223">
        <v>79235</v>
      </c>
      <c r="E196" s="223">
        <v>519676</v>
      </c>
      <c r="F196" s="223">
        <v>200126</v>
      </c>
      <c r="G196" s="223">
        <v>25812</v>
      </c>
      <c r="H196" s="223">
        <v>9839</v>
      </c>
      <c r="I196" s="223">
        <v>29666</v>
      </c>
      <c r="J196" s="223">
        <v>29500</v>
      </c>
      <c r="K196" s="223">
        <v>400</v>
      </c>
      <c r="L196" s="223">
        <v>205107</v>
      </c>
      <c r="M196" s="223">
        <v>10239</v>
      </c>
      <c r="N196" s="224">
        <v>935148</v>
      </c>
    </row>
    <row r="197" spans="1:14" x14ac:dyDescent="0.2">
      <c r="A197" s="205"/>
      <c r="B197" s="225" t="s">
        <v>291</v>
      </c>
      <c r="C197" s="223">
        <v>10011</v>
      </c>
      <c r="D197" s="223">
        <v>19090</v>
      </c>
      <c r="E197" s="223">
        <v>127002</v>
      </c>
      <c r="F197" s="223">
        <v>51271</v>
      </c>
      <c r="G197" s="223">
        <v>5897</v>
      </c>
      <c r="H197" s="223">
        <v>6985</v>
      </c>
      <c r="I197" s="223">
        <v>120</v>
      </c>
      <c r="J197" s="223">
        <v>5804</v>
      </c>
      <c r="K197" s="223">
        <v>100</v>
      </c>
      <c r="L197" s="223">
        <v>40922</v>
      </c>
      <c r="M197" s="223">
        <v>7085</v>
      </c>
      <c r="N197" s="224">
        <v>226280</v>
      </c>
    </row>
    <row r="198" spans="1:14" x14ac:dyDescent="0.2">
      <c r="A198" s="205"/>
      <c r="B198" s="225" t="s">
        <v>292</v>
      </c>
      <c r="C198" s="223">
        <v>9110.9500000000007</v>
      </c>
      <c r="D198" s="223">
        <v>17724.36</v>
      </c>
      <c r="E198" s="223">
        <v>134116.99</v>
      </c>
      <c r="F198" s="223">
        <v>50795.040000000001</v>
      </c>
      <c r="G198" s="223">
        <v>7413.07</v>
      </c>
      <c r="H198" s="223">
        <v>5387.26</v>
      </c>
      <c r="I198" s="223">
        <v>100</v>
      </c>
      <c r="J198" s="223">
        <v>5696.73</v>
      </c>
      <c r="K198" s="223">
        <v>116.2</v>
      </c>
      <c r="L198" s="223">
        <v>40045.11</v>
      </c>
      <c r="M198" s="223">
        <v>5503.46</v>
      </c>
      <c r="N198" s="224">
        <v>230460.6</v>
      </c>
    </row>
    <row r="199" spans="1:14" x14ac:dyDescent="0.2">
      <c r="A199" s="205"/>
      <c r="B199" s="225" t="s">
        <v>293</v>
      </c>
      <c r="C199" s="226">
        <v>22.279399999999999</v>
      </c>
      <c r="D199" s="226">
        <v>22.369399999999999</v>
      </c>
      <c r="E199" s="226">
        <v>25.8078</v>
      </c>
      <c r="F199" s="226">
        <v>25.381499999999999</v>
      </c>
      <c r="G199" s="226">
        <v>28.7195</v>
      </c>
      <c r="H199" s="226">
        <v>54.754100000000001</v>
      </c>
      <c r="I199" s="226">
        <v>0.33710000000000001</v>
      </c>
      <c r="J199" s="226">
        <v>19.3109</v>
      </c>
      <c r="K199" s="226">
        <v>29.05</v>
      </c>
      <c r="L199" s="226">
        <v>19.524000000000001</v>
      </c>
      <c r="M199" s="226">
        <v>53.75</v>
      </c>
      <c r="N199" s="227">
        <v>24.644300000000001</v>
      </c>
    </row>
    <row r="200" spans="1:14" x14ac:dyDescent="0.2">
      <c r="A200" s="205"/>
      <c r="B200" s="228" t="s">
        <v>294</v>
      </c>
      <c r="C200" s="226">
        <v>91.009399999999999</v>
      </c>
      <c r="D200" s="226">
        <v>92.846299999999999</v>
      </c>
      <c r="E200" s="226">
        <v>105.6023</v>
      </c>
      <c r="F200" s="226">
        <v>99.071700000000007</v>
      </c>
      <c r="G200" s="226">
        <v>125.7092</v>
      </c>
      <c r="H200" s="226">
        <v>77.126099999999994</v>
      </c>
      <c r="I200" s="226">
        <v>83.333299999999994</v>
      </c>
      <c r="J200" s="226">
        <v>98.151799999999994</v>
      </c>
      <c r="K200" s="226">
        <v>116.2</v>
      </c>
      <c r="L200" s="226">
        <v>97.857200000000006</v>
      </c>
      <c r="M200" s="226">
        <v>77.677599999999998</v>
      </c>
      <c r="N200" s="227">
        <v>101.8475</v>
      </c>
    </row>
    <row r="201" spans="1:14" x14ac:dyDescent="0.2">
      <c r="A201" s="205"/>
      <c r="B201" s="218" t="s">
        <v>325</v>
      </c>
      <c r="C201" s="229">
        <v>0</v>
      </c>
      <c r="D201" s="229">
        <v>0</v>
      </c>
      <c r="E201" s="229">
        <v>0</v>
      </c>
      <c r="F201" s="229">
        <v>0</v>
      </c>
      <c r="G201" s="229">
        <v>0</v>
      </c>
      <c r="H201" s="229">
        <v>0</v>
      </c>
      <c r="I201" s="229">
        <v>0</v>
      </c>
      <c r="J201" s="229">
        <v>0</v>
      </c>
      <c r="K201" s="229">
        <v>0</v>
      </c>
      <c r="L201" s="229">
        <v>0</v>
      </c>
      <c r="M201" s="229">
        <v>0</v>
      </c>
      <c r="N201" s="230">
        <v>0</v>
      </c>
    </row>
    <row r="202" spans="1:14" x14ac:dyDescent="0.2">
      <c r="A202" s="205"/>
      <c r="B202" s="222" t="s">
        <v>290</v>
      </c>
      <c r="C202" s="223">
        <v>133153</v>
      </c>
      <c r="D202" s="223">
        <v>290901</v>
      </c>
      <c r="E202" s="223">
        <v>1935781</v>
      </c>
      <c r="F202" s="223">
        <v>741125</v>
      </c>
      <c r="G202" s="223">
        <v>106472</v>
      </c>
      <c r="H202" s="223">
        <v>24920</v>
      </c>
      <c r="I202" s="223">
        <v>35015</v>
      </c>
      <c r="J202" s="223">
        <v>70827</v>
      </c>
      <c r="K202" s="223">
        <v>90</v>
      </c>
      <c r="L202" s="223">
        <v>636368</v>
      </c>
      <c r="M202" s="223">
        <v>25010</v>
      </c>
      <c r="N202" s="224">
        <v>3338284</v>
      </c>
    </row>
    <row r="203" spans="1:14" x14ac:dyDescent="0.2">
      <c r="A203" s="205"/>
      <c r="B203" s="225" t="s">
        <v>291</v>
      </c>
      <c r="C203" s="223">
        <v>25866</v>
      </c>
      <c r="D203" s="223">
        <v>72305</v>
      </c>
      <c r="E203" s="223">
        <v>438722</v>
      </c>
      <c r="F203" s="223">
        <v>173340</v>
      </c>
      <c r="G203" s="223">
        <v>26790</v>
      </c>
      <c r="H203" s="223">
        <v>2853</v>
      </c>
      <c r="I203" s="223">
        <v>8490</v>
      </c>
      <c r="J203" s="223">
        <v>15080</v>
      </c>
      <c r="K203" s="223">
        <v>0</v>
      </c>
      <c r="L203" s="223">
        <v>148531</v>
      </c>
      <c r="M203" s="223">
        <v>2853</v>
      </c>
      <c r="N203" s="224">
        <v>763446</v>
      </c>
    </row>
    <row r="204" spans="1:14" x14ac:dyDescent="0.2">
      <c r="A204" s="205"/>
      <c r="B204" s="225" t="s">
        <v>292</v>
      </c>
      <c r="C204" s="223">
        <v>20858.39</v>
      </c>
      <c r="D204" s="223">
        <v>59204.43</v>
      </c>
      <c r="E204" s="223">
        <v>474024.84</v>
      </c>
      <c r="F204" s="223">
        <v>180985.66</v>
      </c>
      <c r="G204" s="223">
        <v>25936.86</v>
      </c>
      <c r="H204" s="223">
        <v>2559.0700000000002</v>
      </c>
      <c r="I204" s="223">
        <v>1350.69</v>
      </c>
      <c r="J204" s="223">
        <v>22566.6</v>
      </c>
      <c r="K204" s="223">
        <v>0</v>
      </c>
      <c r="L204" s="223">
        <v>129916.97</v>
      </c>
      <c r="M204" s="223">
        <v>2559.0700000000002</v>
      </c>
      <c r="N204" s="224">
        <v>787486.54</v>
      </c>
    </row>
    <row r="205" spans="1:14" x14ac:dyDescent="0.2">
      <c r="A205" s="205"/>
      <c r="B205" s="225" t="s">
        <v>293</v>
      </c>
      <c r="C205" s="226">
        <v>15.664999999999999</v>
      </c>
      <c r="D205" s="226">
        <v>20.3521</v>
      </c>
      <c r="E205" s="226">
        <v>24.487500000000001</v>
      </c>
      <c r="F205" s="226">
        <v>24.420400000000001</v>
      </c>
      <c r="G205" s="226">
        <v>24.360299999999999</v>
      </c>
      <c r="H205" s="226">
        <v>10.2691</v>
      </c>
      <c r="I205" s="226">
        <v>3.8574999999999999</v>
      </c>
      <c r="J205" s="226">
        <v>31.861599999999999</v>
      </c>
      <c r="K205" s="226">
        <v>0</v>
      </c>
      <c r="L205" s="226">
        <v>20.415400000000002</v>
      </c>
      <c r="M205" s="226">
        <v>10.232200000000001</v>
      </c>
      <c r="N205" s="227">
        <v>23.589600000000001</v>
      </c>
    </row>
    <row r="206" spans="1:14" x14ac:dyDescent="0.2">
      <c r="A206" s="205"/>
      <c r="B206" s="228" t="s">
        <v>294</v>
      </c>
      <c r="C206" s="226">
        <v>80.640199999999993</v>
      </c>
      <c r="D206" s="226">
        <v>81.881500000000003</v>
      </c>
      <c r="E206" s="226">
        <v>108.0467</v>
      </c>
      <c r="F206" s="226">
        <v>104.41079999999999</v>
      </c>
      <c r="G206" s="226">
        <v>96.8155</v>
      </c>
      <c r="H206" s="226">
        <v>89.697500000000005</v>
      </c>
      <c r="I206" s="226">
        <v>15.9092</v>
      </c>
      <c r="J206" s="226">
        <v>149.64590000000001</v>
      </c>
      <c r="K206" s="226">
        <v>0</v>
      </c>
      <c r="L206" s="226">
        <v>87.4679</v>
      </c>
      <c r="M206" s="226">
        <v>89.697500000000005</v>
      </c>
      <c r="N206" s="227">
        <v>103.149</v>
      </c>
    </row>
    <row r="207" spans="1:14" x14ac:dyDescent="0.2">
      <c r="A207" s="205"/>
      <c r="B207" s="218" t="s">
        <v>326</v>
      </c>
      <c r="C207" s="229">
        <v>0</v>
      </c>
      <c r="D207" s="229">
        <v>0</v>
      </c>
      <c r="E207" s="229">
        <v>0</v>
      </c>
      <c r="F207" s="229">
        <v>0</v>
      </c>
      <c r="G207" s="229">
        <v>0</v>
      </c>
      <c r="H207" s="229">
        <v>0</v>
      </c>
      <c r="I207" s="229">
        <v>0</v>
      </c>
      <c r="J207" s="229">
        <v>0</v>
      </c>
      <c r="K207" s="229">
        <v>0</v>
      </c>
      <c r="L207" s="229">
        <v>0</v>
      </c>
      <c r="M207" s="229">
        <v>0</v>
      </c>
      <c r="N207" s="230">
        <v>0</v>
      </c>
    </row>
    <row r="208" spans="1:14" x14ac:dyDescent="0.2">
      <c r="A208" s="205"/>
      <c r="B208" s="222" t="s">
        <v>290</v>
      </c>
      <c r="C208" s="223">
        <v>19552</v>
      </c>
      <c r="D208" s="223">
        <v>259069</v>
      </c>
      <c r="E208" s="223">
        <v>702245</v>
      </c>
      <c r="F208" s="223">
        <v>272157</v>
      </c>
      <c r="G208" s="223">
        <v>33074</v>
      </c>
      <c r="H208" s="223">
        <v>17924</v>
      </c>
      <c r="I208" s="223">
        <v>11693</v>
      </c>
      <c r="J208" s="223">
        <v>66000</v>
      </c>
      <c r="K208" s="223">
        <v>0</v>
      </c>
      <c r="L208" s="223">
        <v>389388</v>
      </c>
      <c r="M208" s="223">
        <v>17924</v>
      </c>
      <c r="N208" s="224">
        <v>1381714</v>
      </c>
    </row>
    <row r="209" spans="1:14" x14ac:dyDescent="0.2">
      <c r="A209" s="205"/>
      <c r="B209" s="225" t="s">
        <v>291</v>
      </c>
      <c r="C209" s="223">
        <v>5030</v>
      </c>
      <c r="D209" s="223">
        <v>65491</v>
      </c>
      <c r="E209" s="223">
        <v>168186</v>
      </c>
      <c r="F209" s="223">
        <v>71685</v>
      </c>
      <c r="G209" s="223">
        <v>8888</v>
      </c>
      <c r="H209" s="223">
        <v>7664</v>
      </c>
      <c r="I209" s="223">
        <v>11643</v>
      </c>
      <c r="J209" s="223">
        <v>16490</v>
      </c>
      <c r="K209" s="223">
        <v>0</v>
      </c>
      <c r="L209" s="223">
        <v>107542</v>
      </c>
      <c r="M209" s="223">
        <v>7664</v>
      </c>
      <c r="N209" s="224">
        <v>355077</v>
      </c>
    </row>
    <row r="210" spans="1:14" x14ac:dyDescent="0.2">
      <c r="A210" s="205"/>
      <c r="B210" s="225" t="s">
        <v>292</v>
      </c>
      <c r="C210" s="223">
        <v>1810.86</v>
      </c>
      <c r="D210" s="223">
        <v>59507.34</v>
      </c>
      <c r="E210" s="223">
        <v>176972.46</v>
      </c>
      <c r="F210" s="223">
        <v>68205.63</v>
      </c>
      <c r="G210" s="223">
        <v>9032.24</v>
      </c>
      <c r="H210" s="223">
        <v>5480.06</v>
      </c>
      <c r="I210" s="223">
        <v>4487.95</v>
      </c>
      <c r="J210" s="223">
        <v>37958.269999999997</v>
      </c>
      <c r="K210" s="223">
        <v>0</v>
      </c>
      <c r="L210" s="223">
        <v>112796.66</v>
      </c>
      <c r="M210" s="223">
        <v>5480.06</v>
      </c>
      <c r="N210" s="224">
        <v>363454.81</v>
      </c>
    </row>
    <row r="211" spans="1:14" x14ac:dyDescent="0.2">
      <c r="A211" s="205"/>
      <c r="B211" s="225" t="s">
        <v>293</v>
      </c>
      <c r="C211" s="226">
        <v>9.2617999999999991</v>
      </c>
      <c r="D211" s="226">
        <v>22.9697</v>
      </c>
      <c r="E211" s="226">
        <v>25.201000000000001</v>
      </c>
      <c r="F211" s="226">
        <v>25.0611</v>
      </c>
      <c r="G211" s="226">
        <v>27.309200000000001</v>
      </c>
      <c r="H211" s="226">
        <v>30.573899999999998</v>
      </c>
      <c r="I211" s="226">
        <v>38.381500000000003</v>
      </c>
      <c r="J211" s="226">
        <v>57.512500000000003</v>
      </c>
      <c r="K211" s="226">
        <v>0</v>
      </c>
      <c r="L211" s="226">
        <v>28.967700000000001</v>
      </c>
      <c r="M211" s="226">
        <v>30.573899999999998</v>
      </c>
      <c r="N211" s="227">
        <v>26.304600000000001</v>
      </c>
    </row>
    <row r="212" spans="1:14" x14ac:dyDescent="0.2">
      <c r="A212" s="205"/>
      <c r="B212" s="228" t="s">
        <v>294</v>
      </c>
      <c r="C212" s="226">
        <v>36.001199999999997</v>
      </c>
      <c r="D212" s="226">
        <v>90.863399999999999</v>
      </c>
      <c r="E212" s="226">
        <v>105.2243</v>
      </c>
      <c r="F212" s="226">
        <v>95.146299999999997</v>
      </c>
      <c r="G212" s="226">
        <v>101.6229</v>
      </c>
      <c r="H212" s="226">
        <v>71.503900000000002</v>
      </c>
      <c r="I212" s="226">
        <v>38.546300000000002</v>
      </c>
      <c r="J212" s="226">
        <v>230.18960000000001</v>
      </c>
      <c r="K212" s="226">
        <v>0</v>
      </c>
      <c r="L212" s="226">
        <v>104.8861</v>
      </c>
      <c r="M212" s="226">
        <v>71.503900000000002</v>
      </c>
      <c r="N212" s="227">
        <v>102.35939999999999</v>
      </c>
    </row>
    <row r="213" spans="1:14" x14ac:dyDescent="0.2">
      <c r="A213" s="205"/>
      <c r="B213" s="218" t="s">
        <v>327</v>
      </c>
      <c r="C213" s="229">
        <v>0</v>
      </c>
      <c r="D213" s="229">
        <v>0</v>
      </c>
      <c r="E213" s="229">
        <v>0</v>
      </c>
      <c r="F213" s="229">
        <v>0</v>
      </c>
      <c r="G213" s="229">
        <v>0</v>
      </c>
      <c r="H213" s="229">
        <v>0</v>
      </c>
      <c r="I213" s="229">
        <v>0</v>
      </c>
      <c r="J213" s="229">
        <v>0</v>
      </c>
      <c r="K213" s="229">
        <v>0</v>
      </c>
      <c r="L213" s="229">
        <v>0</v>
      </c>
      <c r="M213" s="229">
        <v>0</v>
      </c>
      <c r="N213" s="230">
        <v>0</v>
      </c>
    </row>
    <row r="214" spans="1:14" x14ac:dyDescent="0.2">
      <c r="A214" s="205"/>
      <c r="B214" s="222" t="s">
        <v>290</v>
      </c>
      <c r="C214" s="223">
        <v>52412</v>
      </c>
      <c r="D214" s="223">
        <v>107185</v>
      </c>
      <c r="E214" s="223">
        <v>558796</v>
      </c>
      <c r="F214" s="223">
        <v>221796</v>
      </c>
      <c r="G214" s="223">
        <v>13679</v>
      </c>
      <c r="H214" s="223">
        <v>28128</v>
      </c>
      <c r="I214" s="223">
        <v>9480</v>
      </c>
      <c r="J214" s="223">
        <v>17441</v>
      </c>
      <c r="K214" s="223">
        <v>90</v>
      </c>
      <c r="L214" s="223">
        <v>200197</v>
      </c>
      <c r="M214" s="223">
        <v>28218</v>
      </c>
      <c r="N214" s="224">
        <v>1009007</v>
      </c>
    </row>
    <row r="215" spans="1:14" x14ac:dyDescent="0.2">
      <c r="A215" s="205"/>
      <c r="B215" s="225" t="s">
        <v>291</v>
      </c>
      <c r="C215" s="223">
        <v>13543</v>
      </c>
      <c r="D215" s="223">
        <v>29340</v>
      </c>
      <c r="E215" s="223">
        <v>156502</v>
      </c>
      <c r="F215" s="223">
        <v>62993</v>
      </c>
      <c r="G215" s="223">
        <v>7310</v>
      </c>
      <c r="H215" s="223">
        <v>10972</v>
      </c>
      <c r="I215" s="223">
        <v>4202</v>
      </c>
      <c r="J215" s="223">
        <v>4950</v>
      </c>
      <c r="K215" s="223">
        <v>24</v>
      </c>
      <c r="L215" s="223">
        <v>59345</v>
      </c>
      <c r="M215" s="223">
        <v>10996</v>
      </c>
      <c r="N215" s="224">
        <v>289836</v>
      </c>
    </row>
    <row r="216" spans="1:14" x14ac:dyDescent="0.2">
      <c r="A216" s="205"/>
      <c r="B216" s="225" t="s">
        <v>292</v>
      </c>
      <c r="C216" s="223">
        <v>15571.89</v>
      </c>
      <c r="D216" s="223">
        <v>19887.25</v>
      </c>
      <c r="E216" s="223">
        <v>142661.15</v>
      </c>
      <c r="F216" s="223">
        <v>55238.080000000002</v>
      </c>
      <c r="G216" s="223">
        <v>7327.43</v>
      </c>
      <c r="H216" s="223">
        <v>9115.24</v>
      </c>
      <c r="I216" s="223">
        <v>2422.0300000000002</v>
      </c>
      <c r="J216" s="223">
        <v>2705.78</v>
      </c>
      <c r="K216" s="223">
        <v>0</v>
      </c>
      <c r="L216" s="223">
        <v>47914.38</v>
      </c>
      <c r="M216" s="223">
        <v>9115.24</v>
      </c>
      <c r="N216" s="224">
        <v>254928.85</v>
      </c>
    </row>
    <row r="217" spans="1:14" x14ac:dyDescent="0.2">
      <c r="A217" s="205"/>
      <c r="B217" s="225" t="s">
        <v>293</v>
      </c>
      <c r="C217" s="226">
        <v>29.7105</v>
      </c>
      <c r="D217" s="226">
        <v>18.554099999999998</v>
      </c>
      <c r="E217" s="226">
        <v>25.530100000000001</v>
      </c>
      <c r="F217" s="226">
        <v>24.904900000000001</v>
      </c>
      <c r="G217" s="226">
        <v>53.567</v>
      </c>
      <c r="H217" s="226">
        <v>32.406300000000002</v>
      </c>
      <c r="I217" s="226">
        <v>25.5488</v>
      </c>
      <c r="J217" s="226">
        <v>15.5139</v>
      </c>
      <c r="K217" s="226">
        <v>0</v>
      </c>
      <c r="L217" s="226">
        <v>23.933599999999998</v>
      </c>
      <c r="M217" s="226">
        <v>32.302900000000001</v>
      </c>
      <c r="N217" s="227">
        <v>25.2653</v>
      </c>
    </row>
    <row r="218" spans="1:14" x14ac:dyDescent="0.2">
      <c r="A218" s="205"/>
      <c r="B218" s="228" t="s">
        <v>294</v>
      </c>
      <c r="C218" s="226">
        <v>114.9811</v>
      </c>
      <c r="D218" s="226">
        <v>67.781999999999996</v>
      </c>
      <c r="E218" s="226">
        <v>91.156099999999995</v>
      </c>
      <c r="F218" s="226">
        <v>87.6892</v>
      </c>
      <c r="G218" s="226">
        <v>100.2384</v>
      </c>
      <c r="H218" s="226">
        <v>83.077299999999994</v>
      </c>
      <c r="I218" s="226">
        <v>57.639899999999997</v>
      </c>
      <c r="J218" s="226">
        <v>54.662199999999999</v>
      </c>
      <c r="K218" s="226">
        <v>0</v>
      </c>
      <c r="L218" s="226">
        <v>80.738699999999994</v>
      </c>
      <c r="M218" s="226">
        <v>82.896000000000001</v>
      </c>
      <c r="N218" s="227">
        <v>87.956199999999995</v>
      </c>
    </row>
    <row r="219" spans="1:14" x14ac:dyDescent="0.2">
      <c r="A219" s="205"/>
      <c r="B219" s="218" t="s">
        <v>328</v>
      </c>
      <c r="C219" s="229">
        <v>0</v>
      </c>
      <c r="D219" s="229">
        <v>0</v>
      </c>
      <c r="E219" s="229">
        <v>0</v>
      </c>
      <c r="F219" s="229">
        <v>0</v>
      </c>
      <c r="G219" s="229">
        <v>0</v>
      </c>
      <c r="H219" s="229">
        <v>0</v>
      </c>
      <c r="I219" s="229">
        <v>0</v>
      </c>
      <c r="J219" s="229">
        <v>0</v>
      </c>
      <c r="K219" s="229">
        <v>0</v>
      </c>
      <c r="L219" s="229">
        <v>0</v>
      </c>
      <c r="M219" s="229">
        <v>0</v>
      </c>
      <c r="N219" s="230">
        <v>0</v>
      </c>
    </row>
    <row r="220" spans="1:14" x14ac:dyDescent="0.2">
      <c r="A220" s="205"/>
      <c r="B220" s="222" t="s">
        <v>290</v>
      </c>
      <c r="C220" s="223">
        <v>51300</v>
      </c>
      <c r="D220" s="223">
        <v>126205</v>
      </c>
      <c r="E220" s="223">
        <v>862815</v>
      </c>
      <c r="F220" s="223">
        <v>334446</v>
      </c>
      <c r="G220" s="223">
        <v>48949</v>
      </c>
      <c r="H220" s="223">
        <v>22256</v>
      </c>
      <c r="I220" s="223">
        <v>6400</v>
      </c>
      <c r="J220" s="223">
        <v>60020</v>
      </c>
      <c r="K220" s="223">
        <v>400</v>
      </c>
      <c r="L220" s="223">
        <v>292874</v>
      </c>
      <c r="M220" s="223">
        <v>22656</v>
      </c>
      <c r="N220" s="224">
        <v>1512791</v>
      </c>
    </row>
    <row r="221" spans="1:14" x14ac:dyDescent="0.2">
      <c r="A221" s="205"/>
      <c r="B221" s="225" t="s">
        <v>291</v>
      </c>
      <c r="C221" s="223">
        <v>19516</v>
      </c>
      <c r="D221" s="223">
        <v>32462</v>
      </c>
      <c r="E221" s="223">
        <v>210754</v>
      </c>
      <c r="F221" s="223">
        <v>89712</v>
      </c>
      <c r="G221" s="223">
        <v>11137</v>
      </c>
      <c r="H221" s="223">
        <v>1235</v>
      </c>
      <c r="I221" s="223">
        <v>510</v>
      </c>
      <c r="J221" s="223">
        <v>14377</v>
      </c>
      <c r="K221" s="223">
        <v>80</v>
      </c>
      <c r="L221" s="223">
        <v>78002</v>
      </c>
      <c r="M221" s="223">
        <v>1315</v>
      </c>
      <c r="N221" s="224">
        <v>379783</v>
      </c>
    </row>
    <row r="222" spans="1:14" x14ac:dyDescent="0.2">
      <c r="A222" s="205"/>
      <c r="B222" s="225" t="s">
        <v>292</v>
      </c>
      <c r="C222" s="223">
        <v>16547.02</v>
      </c>
      <c r="D222" s="223">
        <v>28976.92</v>
      </c>
      <c r="E222" s="223">
        <v>223544.49</v>
      </c>
      <c r="F222" s="223">
        <v>85832.37</v>
      </c>
      <c r="G222" s="223">
        <v>9727.74</v>
      </c>
      <c r="H222" s="223">
        <v>1227.6500000000001</v>
      </c>
      <c r="I222" s="223">
        <v>154</v>
      </c>
      <c r="J222" s="223">
        <v>13052.55</v>
      </c>
      <c r="K222" s="223">
        <v>84.1</v>
      </c>
      <c r="L222" s="223">
        <v>68458.23</v>
      </c>
      <c r="M222" s="223">
        <v>1311.75</v>
      </c>
      <c r="N222" s="224">
        <v>379146.84</v>
      </c>
    </row>
    <row r="223" spans="1:14" x14ac:dyDescent="0.2">
      <c r="A223" s="205"/>
      <c r="B223" s="225" t="s">
        <v>293</v>
      </c>
      <c r="C223" s="226">
        <v>32.255400000000002</v>
      </c>
      <c r="D223" s="226">
        <v>22.9602</v>
      </c>
      <c r="E223" s="226">
        <v>25.9087</v>
      </c>
      <c r="F223" s="226">
        <v>25.664000000000001</v>
      </c>
      <c r="G223" s="226">
        <v>19.873200000000001</v>
      </c>
      <c r="H223" s="226">
        <v>5.516</v>
      </c>
      <c r="I223" s="226">
        <v>2.4062999999999999</v>
      </c>
      <c r="J223" s="226">
        <v>21.747</v>
      </c>
      <c r="K223" s="226">
        <v>21.024999999999999</v>
      </c>
      <c r="L223" s="226">
        <v>23.374600000000001</v>
      </c>
      <c r="M223" s="226">
        <v>5.7899000000000003</v>
      </c>
      <c r="N223" s="227">
        <v>25.0627</v>
      </c>
    </row>
    <row r="224" spans="1:14" x14ac:dyDescent="0.2">
      <c r="A224" s="205"/>
      <c r="B224" s="228" t="s">
        <v>294</v>
      </c>
      <c r="C224" s="226">
        <v>84.786900000000003</v>
      </c>
      <c r="D224" s="226">
        <v>89.264099999999999</v>
      </c>
      <c r="E224" s="226">
        <v>106.0689</v>
      </c>
      <c r="F224" s="226">
        <v>95.6755</v>
      </c>
      <c r="G224" s="226">
        <v>87.346100000000007</v>
      </c>
      <c r="H224" s="226">
        <v>99.404899999999998</v>
      </c>
      <c r="I224" s="226">
        <v>30.196100000000001</v>
      </c>
      <c r="J224" s="226">
        <v>90.787700000000001</v>
      </c>
      <c r="K224" s="226">
        <v>105.125</v>
      </c>
      <c r="L224" s="226">
        <v>87.764700000000005</v>
      </c>
      <c r="M224" s="226">
        <v>99.752899999999997</v>
      </c>
      <c r="N224" s="227">
        <v>99.832499999999996</v>
      </c>
    </row>
    <row r="225" spans="1:16" x14ac:dyDescent="0.2">
      <c r="A225" s="205"/>
      <c r="B225" s="218" t="s">
        <v>329</v>
      </c>
      <c r="C225" s="229">
        <v>0</v>
      </c>
      <c r="D225" s="229">
        <v>0</v>
      </c>
      <c r="E225" s="229">
        <v>0</v>
      </c>
      <c r="F225" s="229">
        <v>0</v>
      </c>
      <c r="G225" s="229">
        <v>0</v>
      </c>
      <c r="H225" s="229">
        <v>0</v>
      </c>
      <c r="I225" s="229">
        <v>0</v>
      </c>
      <c r="J225" s="229">
        <v>0</v>
      </c>
      <c r="K225" s="229">
        <v>0</v>
      </c>
      <c r="L225" s="229">
        <v>0</v>
      </c>
      <c r="M225" s="229">
        <v>0</v>
      </c>
      <c r="N225" s="230">
        <v>0</v>
      </c>
    </row>
    <row r="226" spans="1:16" x14ac:dyDescent="0.2">
      <c r="A226" s="205"/>
      <c r="B226" s="222" t="s">
        <v>290</v>
      </c>
      <c r="C226" s="223">
        <v>45358</v>
      </c>
      <c r="D226" s="223">
        <v>93772</v>
      </c>
      <c r="E226" s="223">
        <v>590919</v>
      </c>
      <c r="F226" s="223">
        <v>239917</v>
      </c>
      <c r="G226" s="223">
        <v>30635</v>
      </c>
      <c r="H226" s="223">
        <v>43865</v>
      </c>
      <c r="I226" s="223">
        <v>1803</v>
      </c>
      <c r="J226" s="223">
        <v>18000</v>
      </c>
      <c r="K226" s="223">
        <v>180</v>
      </c>
      <c r="L226" s="223">
        <v>189568</v>
      </c>
      <c r="M226" s="223">
        <v>44045</v>
      </c>
      <c r="N226" s="224">
        <v>1064449</v>
      </c>
    </row>
    <row r="227" spans="1:16" x14ac:dyDescent="0.2">
      <c r="A227" s="205"/>
      <c r="B227" s="225" t="s">
        <v>291</v>
      </c>
      <c r="C227" s="223">
        <v>11337</v>
      </c>
      <c r="D227" s="223">
        <v>23446</v>
      </c>
      <c r="E227" s="223">
        <v>147555</v>
      </c>
      <c r="F227" s="223">
        <v>59979</v>
      </c>
      <c r="G227" s="223">
        <v>7662</v>
      </c>
      <c r="H227" s="223">
        <v>942</v>
      </c>
      <c r="I227" s="223">
        <v>529</v>
      </c>
      <c r="J227" s="223">
        <v>4500</v>
      </c>
      <c r="K227" s="223">
        <v>45</v>
      </c>
      <c r="L227" s="223">
        <v>47474</v>
      </c>
      <c r="M227" s="223">
        <v>987</v>
      </c>
      <c r="N227" s="224">
        <v>255995</v>
      </c>
    </row>
    <row r="228" spans="1:16" x14ac:dyDescent="0.2">
      <c r="A228" s="205"/>
      <c r="B228" s="225" t="s">
        <v>292</v>
      </c>
      <c r="C228" s="223">
        <v>10531.06</v>
      </c>
      <c r="D228" s="223">
        <v>19872.84</v>
      </c>
      <c r="E228" s="223">
        <v>150898.07999999999</v>
      </c>
      <c r="F228" s="223">
        <v>58487.42</v>
      </c>
      <c r="G228" s="223">
        <v>8310.9699999999993</v>
      </c>
      <c r="H228" s="223">
        <v>773.52</v>
      </c>
      <c r="I228" s="223">
        <v>99</v>
      </c>
      <c r="J228" s="223">
        <v>3988.29</v>
      </c>
      <c r="K228" s="223">
        <v>25.65</v>
      </c>
      <c r="L228" s="223">
        <v>42802.16</v>
      </c>
      <c r="M228" s="223">
        <v>799.17</v>
      </c>
      <c r="N228" s="224">
        <v>252986.83</v>
      </c>
    </row>
    <row r="229" spans="1:16" x14ac:dyDescent="0.2">
      <c r="A229" s="205"/>
      <c r="B229" s="225" t="s">
        <v>293</v>
      </c>
      <c r="C229" s="226">
        <v>23.217600000000001</v>
      </c>
      <c r="D229" s="226">
        <v>21.192699999999999</v>
      </c>
      <c r="E229" s="226">
        <v>25.536200000000001</v>
      </c>
      <c r="F229" s="226">
        <v>24.3782</v>
      </c>
      <c r="G229" s="226">
        <v>27.129000000000001</v>
      </c>
      <c r="H229" s="226">
        <v>1.7634000000000001</v>
      </c>
      <c r="I229" s="226">
        <v>5.4908000000000001</v>
      </c>
      <c r="J229" s="226">
        <v>22.1572</v>
      </c>
      <c r="K229" s="226">
        <v>14.25</v>
      </c>
      <c r="L229" s="226">
        <v>22.578800000000001</v>
      </c>
      <c r="M229" s="226">
        <v>1.8144</v>
      </c>
      <c r="N229" s="227">
        <v>23.7669</v>
      </c>
    </row>
    <row r="230" spans="1:16" ht="13.5" thickBot="1" x14ac:dyDescent="0.25">
      <c r="A230" s="205"/>
      <c r="B230" s="238" t="s">
        <v>294</v>
      </c>
      <c r="C230" s="239">
        <v>92.891099999999994</v>
      </c>
      <c r="D230" s="239">
        <v>84.76</v>
      </c>
      <c r="E230" s="239">
        <v>102.2657</v>
      </c>
      <c r="F230" s="239">
        <v>97.513199999999998</v>
      </c>
      <c r="G230" s="239">
        <v>108.47</v>
      </c>
      <c r="H230" s="239">
        <v>82.114599999999996</v>
      </c>
      <c r="I230" s="239">
        <v>18.714600000000001</v>
      </c>
      <c r="J230" s="239">
        <v>88.628699999999995</v>
      </c>
      <c r="K230" s="239">
        <v>57</v>
      </c>
      <c r="L230" s="239">
        <v>90.159199999999998</v>
      </c>
      <c r="M230" s="239">
        <v>80.9696</v>
      </c>
      <c r="N230" s="240">
        <v>98.8249</v>
      </c>
    </row>
    <row r="231" spans="1:16" ht="13.5" thickTop="1" x14ac:dyDescent="0.2">
      <c r="A231" s="205"/>
      <c r="B231" s="241" t="s">
        <v>330</v>
      </c>
      <c r="C231" s="242">
        <v>0</v>
      </c>
      <c r="D231" s="242">
        <v>0</v>
      </c>
      <c r="E231" s="242">
        <v>0</v>
      </c>
      <c r="F231" s="242">
        <v>0</v>
      </c>
      <c r="G231" s="242">
        <v>0</v>
      </c>
      <c r="H231" s="242">
        <v>0</v>
      </c>
      <c r="I231" s="242">
        <v>0</v>
      </c>
      <c r="J231" s="242">
        <v>0</v>
      </c>
      <c r="K231" s="242">
        <v>0</v>
      </c>
      <c r="L231" s="242">
        <v>0</v>
      </c>
      <c r="M231" s="242">
        <v>0</v>
      </c>
      <c r="N231" s="243">
        <v>0</v>
      </c>
    </row>
    <row r="232" spans="1:16" x14ac:dyDescent="0.2">
      <c r="A232" s="205"/>
      <c r="B232" s="218" t="s">
        <v>290</v>
      </c>
      <c r="C232" s="244">
        <v>2271598</v>
      </c>
      <c r="D232" s="244">
        <v>7069015</v>
      </c>
      <c r="E232" s="244">
        <v>33743095</v>
      </c>
      <c r="F232" s="244">
        <v>13114892</v>
      </c>
      <c r="G232" s="244">
        <v>1773609</v>
      </c>
      <c r="H232" s="244">
        <v>970518</v>
      </c>
      <c r="I232" s="244">
        <v>290148</v>
      </c>
      <c r="J232" s="244">
        <v>1673658</v>
      </c>
      <c r="K232" s="244">
        <v>11000</v>
      </c>
      <c r="L232" s="244">
        <v>13078028</v>
      </c>
      <c r="M232" s="244">
        <v>981518</v>
      </c>
      <c r="N232" s="245">
        <v>60917533</v>
      </c>
    </row>
    <row r="233" spans="1:16" x14ac:dyDescent="0.2">
      <c r="A233" s="205"/>
      <c r="B233" s="218" t="s">
        <v>291</v>
      </c>
      <c r="C233" s="244">
        <v>626089.6</v>
      </c>
      <c r="D233" s="244">
        <v>1729291</v>
      </c>
      <c r="E233" s="244">
        <v>8257274</v>
      </c>
      <c r="F233" s="244">
        <v>3344391</v>
      </c>
      <c r="G233" s="244">
        <v>440660</v>
      </c>
      <c r="H233" s="244">
        <v>285241</v>
      </c>
      <c r="I233" s="244">
        <v>77603</v>
      </c>
      <c r="J233" s="244">
        <v>378023</v>
      </c>
      <c r="K233" s="244">
        <v>2741</v>
      </c>
      <c r="L233" s="244">
        <v>3251666.6</v>
      </c>
      <c r="M233" s="244">
        <v>287982</v>
      </c>
      <c r="N233" s="245">
        <v>15141313.6</v>
      </c>
      <c r="O233" s="246"/>
    </row>
    <row r="234" spans="1:16" x14ac:dyDescent="0.2">
      <c r="A234" s="205"/>
      <c r="B234" s="218" t="s">
        <v>292</v>
      </c>
      <c r="C234" s="244">
        <v>481409.58</v>
      </c>
      <c r="D234" s="244">
        <v>1534650.85</v>
      </c>
      <c r="E234" s="244">
        <v>8345905.4199999999</v>
      </c>
      <c r="F234" s="244">
        <v>3210932.28</v>
      </c>
      <c r="G234" s="244">
        <v>446953.34</v>
      </c>
      <c r="H234" s="244">
        <v>273596.18</v>
      </c>
      <c r="I234" s="244">
        <v>33600.33</v>
      </c>
      <c r="J234" s="244">
        <v>303386.34000000003</v>
      </c>
      <c r="K234" s="244">
        <v>2276.75</v>
      </c>
      <c r="L234" s="244">
        <v>2800000.44</v>
      </c>
      <c r="M234" s="244">
        <v>275872.93</v>
      </c>
      <c r="N234" s="245">
        <v>14632711.07</v>
      </c>
      <c r="O234" s="247"/>
      <c r="P234" s="247"/>
    </row>
    <row r="235" spans="1:16" x14ac:dyDescent="0.2">
      <c r="A235" s="205"/>
      <c r="B235" s="218" t="s">
        <v>293</v>
      </c>
      <c r="C235" s="248">
        <v>21.192599999999999</v>
      </c>
      <c r="D235" s="248">
        <v>21.709499999999998</v>
      </c>
      <c r="E235" s="248">
        <v>24.733699999999999</v>
      </c>
      <c r="F235" s="248">
        <v>24.4831</v>
      </c>
      <c r="G235" s="248">
        <v>25.200199999999999</v>
      </c>
      <c r="H235" s="248">
        <v>28.1907</v>
      </c>
      <c r="I235" s="248">
        <v>11.580399999999999</v>
      </c>
      <c r="J235" s="248">
        <v>18.127099999999999</v>
      </c>
      <c r="K235" s="248">
        <v>20.697700000000001</v>
      </c>
      <c r="L235" s="248">
        <v>21.41</v>
      </c>
      <c r="M235" s="248">
        <v>28.1068</v>
      </c>
      <c r="N235" s="249">
        <v>24.020499999999998</v>
      </c>
      <c r="P235" s="246"/>
    </row>
    <row r="236" spans="1:16" ht="13.5" thickBot="1" x14ac:dyDescent="0.25">
      <c r="A236" s="205"/>
      <c r="B236" s="250" t="s">
        <v>294</v>
      </c>
      <c r="C236" s="251">
        <v>76.891499999999994</v>
      </c>
      <c r="D236" s="251">
        <v>88.744500000000002</v>
      </c>
      <c r="E236" s="251">
        <v>101.07340000000001</v>
      </c>
      <c r="F236" s="251">
        <v>96.009500000000003</v>
      </c>
      <c r="G236" s="251">
        <v>101.4282</v>
      </c>
      <c r="H236" s="251">
        <v>95.917599999999993</v>
      </c>
      <c r="I236" s="251">
        <v>43.297699999999999</v>
      </c>
      <c r="J236" s="251">
        <v>80.256100000000004</v>
      </c>
      <c r="K236" s="251">
        <v>83.062799999999996</v>
      </c>
      <c r="L236" s="251">
        <v>86.109700000000004</v>
      </c>
      <c r="M236" s="251">
        <v>95.795199999999994</v>
      </c>
      <c r="N236" s="252">
        <v>96.641000000000005</v>
      </c>
      <c r="P236" s="246"/>
    </row>
    <row r="237" spans="1:16" x14ac:dyDescent="0.2">
      <c r="C237" s="253"/>
      <c r="D237" s="253"/>
      <c r="E237" s="253"/>
      <c r="F237" s="253"/>
      <c r="G237" s="253"/>
      <c r="I237" s="253"/>
      <c r="J237" s="253"/>
      <c r="K237" s="253"/>
      <c r="L237" s="253"/>
      <c r="M237" s="253"/>
      <c r="N237" s="253"/>
    </row>
    <row r="238" spans="1:16" x14ac:dyDescent="0.2">
      <c r="C238" s="253"/>
      <c r="D238" s="253"/>
      <c r="E238" s="253"/>
      <c r="F238" s="253"/>
      <c r="G238" s="253"/>
      <c r="I238" s="253"/>
      <c r="J238" s="253"/>
      <c r="K238" s="253"/>
      <c r="L238" s="253"/>
      <c r="M238" s="253"/>
      <c r="N238" s="253"/>
    </row>
    <row r="239" spans="1:16" x14ac:dyDescent="0.2">
      <c r="C239" s="253"/>
      <c r="D239" s="253"/>
      <c r="E239" s="253"/>
      <c r="F239" s="253"/>
      <c r="G239" s="253"/>
      <c r="I239" s="253"/>
      <c r="J239" s="253"/>
      <c r="K239" s="253"/>
      <c r="L239" s="253"/>
      <c r="M239" s="253"/>
      <c r="N239" s="253"/>
    </row>
    <row r="240" spans="1:16" x14ac:dyDescent="0.2">
      <c r="C240" s="253"/>
      <c r="D240" s="253"/>
      <c r="E240" s="253"/>
      <c r="F240" s="253"/>
      <c r="G240" s="253"/>
      <c r="I240" s="253"/>
      <c r="J240" s="253"/>
      <c r="K240" s="253"/>
      <c r="L240" s="253"/>
      <c r="M240" s="253"/>
      <c r="N240" s="253"/>
    </row>
    <row r="241" spans="3:14" x14ac:dyDescent="0.2">
      <c r="C241" s="253"/>
      <c r="D241" s="253"/>
      <c r="E241" s="253"/>
      <c r="F241" s="253"/>
      <c r="G241" s="253"/>
      <c r="I241" s="253"/>
      <c r="J241" s="253"/>
      <c r="K241" s="253"/>
      <c r="L241" s="253"/>
      <c r="M241" s="253"/>
      <c r="N241" s="253"/>
    </row>
    <row r="242" spans="3:14" x14ac:dyDescent="0.2">
      <c r="C242" s="253"/>
      <c r="D242" s="253"/>
      <c r="E242" s="253"/>
      <c r="F242" s="253"/>
      <c r="G242" s="253"/>
      <c r="I242" s="253"/>
      <c r="J242" s="253"/>
      <c r="K242" s="253"/>
      <c r="L242" s="253"/>
      <c r="M242" s="253"/>
      <c r="N242" s="253"/>
    </row>
    <row r="243" spans="3:14" x14ac:dyDescent="0.2">
      <c r="C243" s="253"/>
      <c r="D243" s="253"/>
      <c r="E243" s="253"/>
      <c r="F243" s="253"/>
      <c r="G243" s="253"/>
      <c r="I243" s="253"/>
      <c r="J243" s="253"/>
      <c r="K243" s="253"/>
      <c r="L243" s="253"/>
      <c r="M243" s="253"/>
      <c r="N243" s="253"/>
    </row>
    <row r="244" spans="3:14" x14ac:dyDescent="0.2">
      <c r="C244" s="253"/>
      <c r="D244" s="253"/>
      <c r="E244" s="253"/>
      <c r="F244" s="253"/>
      <c r="G244" s="253"/>
      <c r="I244" s="253"/>
      <c r="J244" s="253"/>
      <c r="K244" s="253"/>
      <c r="L244" s="253"/>
      <c r="M244" s="253"/>
      <c r="N244" s="253"/>
    </row>
    <row r="245" spans="3:14" x14ac:dyDescent="0.2">
      <c r="C245" s="253"/>
      <c r="D245" s="253"/>
      <c r="E245" s="253"/>
      <c r="F245" s="253"/>
      <c r="G245" s="253"/>
      <c r="I245" s="253"/>
      <c r="J245" s="253"/>
      <c r="K245" s="253"/>
      <c r="L245" s="253"/>
      <c r="M245" s="253"/>
      <c r="N245" s="253"/>
    </row>
  </sheetData>
  <printOptions horizontalCentered="1"/>
  <pageMargins left="0" right="0" top="0.59055118110236227" bottom="0" header="0" footer="0"/>
  <pageSetup paperSize="9" scale="2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V ZFNP</vt:lpstr>
      <vt:lpstr>V ZFGP</vt:lpstr>
      <vt:lpstr>V ZFPvN</vt:lpstr>
      <vt:lpstr>V ZFÚP</vt:lpstr>
      <vt:lpstr>600 pobočky marec 2012</vt:lpstr>
      <vt:lpstr>pobočky marec 2012</vt:lpstr>
      <vt:lpstr>'pobočky marec 2012'!Názvy_tlače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farkasova_k</dc:creator>
  <cp:lastModifiedBy>Ďurišová Mária</cp:lastModifiedBy>
  <cp:lastPrinted>2012-04-12T15:00:12Z</cp:lastPrinted>
  <dcterms:created xsi:type="dcterms:W3CDTF">2012-04-12T05:24:41Z</dcterms:created>
  <dcterms:modified xsi:type="dcterms:W3CDTF">2012-05-16T09:27:16Z</dcterms:modified>
</cp:coreProperties>
</file>