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ternet\Nový Web\rok 2025_mesačné\"/>
    </mc:Choice>
  </mc:AlternateContent>
  <bookViews>
    <workbookView xWindow="0" yWindow="0" windowWidth="19620" windowHeight="10452" tabRatio="757"/>
  </bookViews>
  <sheets>
    <sheet name="počet vyplácaných dôchodkov" sheetId="1" r:id="rId1"/>
    <sheet name="počet dôchodcov" sheetId="7" r:id="rId2"/>
    <sheet name="priemerná výška" sheetId="2" r:id="rId3"/>
    <sheet name="novopriznané dôchodky" sheetId="3" r:id="rId4"/>
    <sheet name="výdavky na dôchodky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5" l="1"/>
  <c r="L18" i="7"/>
  <c r="M14" i="5" l="1"/>
  <c r="K17" i="3"/>
  <c r="L17" i="7"/>
  <c r="N17" i="1"/>
  <c r="P17" i="1" s="1"/>
  <c r="L14" i="5" l="1"/>
  <c r="K16" i="3"/>
  <c r="L16" i="7"/>
  <c r="N16" i="1"/>
  <c r="P16" i="1" s="1"/>
  <c r="K14" i="5" l="1"/>
  <c r="K15" i="3"/>
  <c r="L15" i="7"/>
  <c r="N15" i="1" l="1"/>
  <c r="P15" i="1" s="1"/>
  <c r="J14" i="5" l="1"/>
  <c r="K14" i="3"/>
  <c r="L14" i="7" l="1"/>
  <c r="N14" i="1" l="1"/>
  <c r="P14" i="1" s="1"/>
  <c r="I14" i="5" l="1"/>
  <c r="L13" i="7" l="1"/>
  <c r="N13" i="1"/>
  <c r="P13" i="1" s="1"/>
  <c r="H14" i="5" l="1"/>
  <c r="K13" i="3"/>
  <c r="L12" i="7"/>
  <c r="N12" i="1"/>
  <c r="P12" i="1" s="1"/>
  <c r="G14" i="5" l="1"/>
  <c r="K11" i="3"/>
  <c r="L11" i="7"/>
  <c r="N11" i="1"/>
  <c r="P11" i="1" s="1"/>
  <c r="N10" i="1" l="1"/>
  <c r="K10" i="3" l="1"/>
  <c r="L10" i="7"/>
  <c r="P10" i="1"/>
  <c r="F14" i="5"/>
  <c r="E14" i="5" l="1"/>
  <c r="K9" i="3"/>
  <c r="L9" i="7"/>
  <c r="N9" i="1"/>
  <c r="P9" i="1" s="1"/>
  <c r="D14" i="5" l="1"/>
  <c r="C14" i="5" l="1"/>
  <c r="K8" i="3"/>
  <c r="L8" i="7"/>
  <c r="N8" i="1"/>
  <c r="P8" i="1"/>
  <c r="N7" i="1" l="1"/>
  <c r="L7" i="7"/>
  <c r="P7" i="1"/>
  <c r="K7" i="3" l="1"/>
</calcChain>
</file>

<file path=xl/sharedStrings.xml><?xml version="1.0" encoding="utf-8"?>
<sst xmlns="http://schemas.openxmlformats.org/spreadsheetml/2006/main" count="139" uniqueCount="57">
  <si>
    <t>dôchodky hradené štátom</t>
  </si>
  <si>
    <t>január</t>
  </si>
  <si>
    <t>do 70%</t>
  </si>
  <si>
    <t>nad 70%</t>
  </si>
  <si>
    <t>spolu</t>
  </si>
  <si>
    <t>invalidný z mladosti</t>
  </si>
  <si>
    <t>manželky</t>
  </si>
  <si>
    <t>sociálny</t>
  </si>
  <si>
    <t>úhrn</t>
  </si>
  <si>
    <t>starobný dôchodok</t>
  </si>
  <si>
    <t>predčasný starobný dôchodok</t>
  </si>
  <si>
    <t>invalidný dôchodok</t>
  </si>
  <si>
    <t>vdovecký dôchodok</t>
  </si>
  <si>
    <t>vdovský dôchodok</t>
  </si>
  <si>
    <t>sirotský dôchodok</t>
  </si>
  <si>
    <t>dôchodky vyplácané do cudziny</t>
  </si>
  <si>
    <t>Druh dávky/mesiac</t>
  </si>
  <si>
    <t xml:space="preserve">vdovecký dôchodok </t>
  </si>
  <si>
    <t>Celkom</t>
  </si>
  <si>
    <t xml:space="preserve">Poznámka: </t>
  </si>
  <si>
    <t>pri dôchodkoch vyplácaných do cudziny ide o priemernú výšku zo všetkých vyplácaných dôchodkov</t>
  </si>
  <si>
    <t>vdovský dôchodok sólo</t>
  </si>
  <si>
    <t>vdovecký dôchodok sólo</t>
  </si>
  <si>
    <t>sólo - samostatne vyplácaný dôchodok</t>
  </si>
  <si>
    <t xml:space="preserve">január </t>
  </si>
  <si>
    <t>Počet vyplácaných dôchodkov podľa druhu dôchodku v roku 2025</t>
  </si>
  <si>
    <t>Počet dôchodcov v SR v roku 2025</t>
  </si>
  <si>
    <t>Priemerná výška vyplácaných sólo dôchodkov podľa druhu dôchodku v roku 2025 v eurách</t>
  </si>
  <si>
    <t>Počet novopriznaných dôchodkov podľa druhu dôchodku v roku 2025</t>
  </si>
  <si>
    <t>rok 2025</t>
  </si>
  <si>
    <t>Výdavky na dôchodkové dávky podľa druhu dôchodku v roku 2025 v tis. eurách</t>
  </si>
  <si>
    <t>Sociálna poisťovňa</t>
  </si>
  <si>
    <t>starobný dôchodok (vr. rodičovského dôchodku)</t>
  </si>
  <si>
    <t xml:space="preserve"> z toho rodičovský dôchodok  </t>
  </si>
  <si>
    <t>13. dôchodok</t>
  </si>
  <si>
    <t>február</t>
  </si>
  <si>
    <t>január a február</t>
  </si>
  <si>
    <t>marec</t>
  </si>
  <si>
    <t>január až marec</t>
  </si>
  <si>
    <t>január až apríl</t>
  </si>
  <si>
    <t>apríl</t>
  </si>
  <si>
    <t>máj</t>
  </si>
  <si>
    <t>január až máj</t>
  </si>
  <si>
    <t>jún</t>
  </si>
  <si>
    <t>január až jún</t>
  </si>
  <si>
    <t>júl</t>
  </si>
  <si>
    <t>január až júl</t>
  </si>
  <si>
    <t>august</t>
  </si>
  <si>
    <t>január až august</t>
  </si>
  <si>
    <t>september</t>
  </si>
  <si>
    <t>január až september</t>
  </si>
  <si>
    <t>október</t>
  </si>
  <si>
    <t>január až október</t>
  </si>
  <si>
    <t>november</t>
  </si>
  <si>
    <t>január až november</t>
  </si>
  <si>
    <t>december</t>
  </si>
  <si>
    <t>január až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</si>
</sst>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name val="Garamond"/>
      <family val="1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186">
    <xf numFmtId="0" fontId="0" fillId="0" borderId="0" xfId="0"/>
    <xf numFmtId="0" fontId="1" fillId="0" borderId="0" xfId="0" applyFont="1"/>
    <xf numFmtId="0" fontId="3" fillId="0" borderId="0" xfId="1" applyFont="1"/>
    <xf numFmtId="0" fontId="5" fillId="0" borderId="9" xfId="0" applyFont="1" applyBorder="1" applyAlignment="1">
      <alignment horizontal="center" vertical="center"/>
    </xf>
    <xf numFmtId="0" fontId="4" fillId="0" borderId="0" xfId="0" applyFont="1" applyFill="1" applyBorder="1"/>
    <xf numFmtId="0" fontId="4" fillId="0" borderId="11" xfId="3" applyFont="1" applyFill="1" applyBorder="1" applyAlignment="1">
      <alignment horizontal="center" vertical="center" wrapText="1"/>
    </xf>
    <xf numFmtId="3" fontId="6" fillId="0" borderId="17" xfId="0" applyNumberFormat="1" applyFont="1" applyFill="1" applyBorder="1"/>
    <xf numFmtId="0" fontId="8" fillId="0" borderId="0" xfId="0" applyFont="1" applyFill="1" applyBorder="1"/>
    <xf numFmtId="0" fontId="7" fillId="2" borderId="11" xfId="0" applyFont="1" applyFill="1" applyBorder="1"/>
    <xf numFmtId="3" fontId="7" fillId="2" borderId="11" xfId="0" applyNumberFormat="1" applyFont="1" applyFill="1" applyBorder="1"/>
    <xf numFmtId="0" fontId="9" fillId="0" borderId="16" xfId="0" applyFont="1" applyFill="1" applyBorder="1"/>
    <xf numFmtId="0" fontId="7" fillId="0" borderId="1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13" fillId="0" borderId="17" xfId="0" applyNumberFormat="1" applyFont="1" applyFill="1" applyBorder="1"/>
    <xf numFmtId="0" fontId="14" fillId="0" borderId="17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3" fontId="6" fillId="0" borderId="17" xfId="0" applyNumberFormat="1" applyFont="1" applyFill="1" applyBorder="1"/>
    <xf numFmtId="3" fontId="6" fillId="0" borderId="17" xfId="0" applyNumberFormat="1" applyFont="1" applyFill="1" applyBorder="1"/>
    <xf numFmtId="0" fontId="9" fillId="0" borderId="16" xfId="0" applyFont="1" applyFill="1" applyBorder="1"/>
    <xf numFmtId="0" fontId="4" fillId="0" borderId="25" xfId="0" applyFont="1" applyBorder="1" applyAlignment="1">
      <alignment horizontal="center" wrapText="1"/>
    </xf>
    <xf numFmtId="3" fontId="4" fillId="0" borderId="26" xfId="0" applyNumberFormat="1" applyFont="1" applyBorder="1" applyAlignment="1">
      <alignment wrapText="1"/>
    </xf>
    <xf numFmtId="3" fontId="4" fillId="0" borderId="14" xfId="0" applyNumberFormat="1" applyFont="1" applyBorder="1" applyAlignment="1">
      <alignment wrapText="1"/>
    </xf>
    <xf numFmtId="3" fontId="4" fillId="0" borderId="27" xfId="0" applyNumberFormat="1" applyFont="1" applyBorder="1" applyAlignment="1">
      <alignment wrapText="1"/>
    </xf>
    <xf numFmtId="3" fontId="4" fillId="0" borderId="28" xfId="0" applyNumberFormat="1" applyFont="1" applyBorder="1" applyAlignment="1">
      <alignment wrapText="1"/>
    </xf>
    <xf numFmtId="3" fontId="4" fillId="2" borderId="25" xfId="0" applyNumberFormat="1" applyFont="1" applyFill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2" fontId="6" fillId="0" borderId="26" xfId="0" applyNumberFormat="1" applyFont="1" applyBorder="1" applyAlignment="1"/>
    <xf numFmtId="2" fontId="6" fillId="0" borderId="27" xfId="0" applyNumberFormat="1" applyFont="1" applyBorder="1" applyAlignment="1"/>
    <xf numFmtId="2" fontId="11" fillId="0" borderId="27" xfId="0" applyNumberFormat="1" applyFont="1" applyBorder="1" applyAlignment="1"/>
    <xf numFmtId="2" fontId="6" fillId="0" borderId="28" xfId="0" applyNumberFormat="1" applyFont="1" applyBorder="1" applyAlignment="1"/>
    <xf numFmtId="2" fontId="4" fillId="0" borderId="29" xfId="0" applyNumberFormat="1" applyFont="1" applyBorder="1" applyAlignment="1">
      <alignment horizontal="right"/>
    </xf>
    <xf numFmtId="3" fontId="7" fillId="2" borderId="25" xfId="0" applyNumberFormat="1" applyFont="1" applyFill="1" applyBorder="1" applyAlignment="1">
      <alignment wrapText="1"/>
    </xf>
    <xf numFmtId="0" fontId="4" fillId="0" borderId="30" xfId="0" applyFont="1" applyBorder="1" applyAlignment="1">
      <alignment horizontal="center" wrapText="1"/>
    </xf>
    <xf numFmtId="3" fontId="4" fillId="0" borderId="31" xfId="0" applyNumberFormat="1" applyFont="1" applyBorder="1" applyAlignment="1">
      <alignment wrapText="1"/>
    </xf>
    <xf numFmtId="3" fontId="4" fillId="0" borderId="32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3" fontId="4" fillId="0" borderId="33" xfId="0" applyNumberFormat="1" applyFont="1" applyBorder="1" applyAlignment="1">
      <alignment wrapText="1"/>
    </xf>
    <xf numFmtId="3" fontId="4" fillId="2" borderId="30" xfId="0" applyNumberFormat="1" applyFont="1" applyFill="1" applyBorder="1" applyAlignment="1">
      <alignment wrapText="1"/>
    </xf>
    <xf numFmtId="3" fontId="4" fillId="0" borderId="34" xfId="0" applyNumberFormat="1" applyFont="1" applyBorder="1" applyAlignment="1">
      <alignment wrapText="1"/>
    </xf>
    <xf numFmtId="3" fontId="4" fillId="0" borderId="35" xfId="0" applyNumberFormat="1" applyFont="1" applyBorder="1" applyAlignment="1">
      <alignment wrapText="1"/>
    </xf>
    <xf numFmtId="3" fontId="7" fillId="2" borderId="30" xfId="0" applyNumberFormat="1" applyFont="1" applyFill="1" applyBorder="1" applyAlignment="1">
      <alignment wrapText="1"/>
    </xf>
    <xf numFmtId="2" fontId="6" fillId="0" borderId="31" xfId="0" applyNumberFormat="1" applyFont="1" applyBorder="1" applyAlignment="1"/>
    <xf numFmtId="2" fontId="6" fillId="0" borderId="11" xfId="0" applyNumberFormat="1" applyFont="1" applyBorder="1" applyAlignment="1"/>
    <xf numFmtId="2" fontId="11" fillId="0" borderId="11" xfId="0" applyNumberFormat="1" applyFont="1" applyBorder="1" applyAlignment="1"/>
    <xf numFmtId="2" fontId="6" fillId="0" borderId="33" xfId="0" applyNumberFormat="1" applyFont="1" applyBorder="1" applyAlignment="1"/>
    <xf numFmtId="2" fontId="4" fillId="0" borderId="36" xfId="0" applyNumberFormat="1" applyFont="1" applyBorder="1" applyAlignment="1">
      <alignment horizontal="right"/>
    </xf>
    <xf numFmtId="0" fontId="11" fillId="0" borderId="37" xfId="0" applyFont="1" applyBorder="1"/>
    <xf numFmtId="0" fontId="11" fillId="0" borderId="11" xfId="0" applyFont="1" applyBorder="1"/>
    <xf numFmtId="0" fontId="11" fillId="0" borderId="34" xfId="0" applyFont="1" applyBorder="1"/>
    <xf numFmtId="0" fontId="11" fillId="0" borderId="35" xfId="0" applyFont="1" applyBorder="1"/>
    <xf numFmtId="0" fontId="11" fillId="0" borderId="33" xfId="0" applyFont="1" applyBorder="1"/>
    <xf numFmtId="4" fontId="4" fillId="0" borderId="31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4" fontId="4" fillId="0" borderId="33" xfId="0" applyNumberFormat="1" applyFont="1" applyBorder="1" applyAlignment="1">
      <alignment horizontal="right"/>
    </xf>
    <xf numFmtId="4" fontId="4" fillId="0" borderId="30" xfId="0" applyNumberFormat="1" applyFont="1" applyBorder="1" applyAlignment="1">
      <alignment horizontal="right"/>
    </xf>
    <xf numFmtId="3" fontId="11" fillId="0" borderId="31" xfId="0" applyNumberFormat="1" applyFont="1" applyBorder="1"/>
    <xf numFmtId="3" fontId="11" fillId="0" borderId="11" xfId="0" applyNumberFormat="1" applyFont="1" applyBorder="1"/>
    <xf numFmtId="3" fontId="11" fillId="0" borderId="33" xfId="0" applyNumberFormat="1" applyFont="1" applyBorder="1"/>
    <xf numFmtId="4" fontId="11" fillId="0" borderId="35" xfId="0" applyNumberFormat="1" applyFont="1" applyBorder="1"/>
    <xf numFmtId="2" fontId="11" fillId="0" borderId="35" xfId="0" applyNumberFormat="1" applyFont="1" applyBorder="1"/>
    <xf numFmtId="0" fontId="4" fillId="0" borderId="38" xfId="0" applyFont="1" applyBorder="1" applyAlignment="1">
      <alignment horizontal="center" wrapText="1"/>
    </xf>
    <xf numFmtId="3" fontId="4" fillId="0" borderId="39" xfId="0" applyNumberFormat="1" applyFont="1" applyBorder="1" applyAlignment="1">
      <alignment wrapText="1"/>
    </xf>
    <xf numFmtId="3" fontId="4" fillId="0" borderId="40" xfId="0" applyNumberFormat="1" applyFont="1" applyBorder="1" applyAlignment="1">
      <alignment wrapText="1"/>
    </xf>
    <xf numFmtId="3" fontId="4" fillId="0" borderId="17" xfId="0" applyNumberFormat="1" applyFont="1" applyBorder="1" applyAlignment="1">
      <alignment wrapText="1"/>
    </xf>
    <xf numFmtId="3" fontId="4" fillId="0" borderId="41" xfId="0" applyNumberFormat="1" applyFont="1" applyBorder="1" applyAlignment="1">
      <alignment wrapText="1"/>
    </xf>
    <xf numFmtId="3" fontId="4" fillId="0" borderId="16" xfId="0" applyNumberFormat="1" applyFont="1" applyBorder="1" applyAlignment="1">
      <alignment wrapText="1"/>
    </xf>
    <xf numFmtId="3" fontId="4" fillId="2" borderId="38" xfId="0" applyNumberFormat="1" applyFont="1" applyFill="1" applyBorder="1" applyAlignment="1">
      <alignment wrapText="1"/>
    </xf>
    <xf numFmtId="0" fontId="11" fillId="0" borderId="42" xfId="0" applyFont="1" applyBorder="1"/>
    <xf numFmtId="0" fontId="11" fillId="0" borderId="17" xfId="0" applyFont="1" applyBorder="1"/>
    <xf numFmtId="0" fontId="11" fillId="0" borderId="0" xfId="0" applyFont="1" applyBorder="1"/>
    <xf numFmtId="2" fontId="11" fillId="0" borderId="16" xfId="0" applyNumberFormat="1" applyFont="1" applyBorder="1"/>
    <xf numFmtId="0" fontId="11" fillId="0" borderId="16" xfId="0" applyFont="1" applyBorder="1"/>
    <xf numFmtId="0" fontId="11" fillId="0" borderId="41" xfId="0" applyFont="1" applyBorder="1"/>
    <xf numFmtId="4" fontId="4" fillId="0" borderId="39" xfId="0" applyNumberFormat="1" applyFont="1" applyBorder="1" applyAlignment="1">
      <alignment horizontal="right"/>
    </xf>
    <xf numFmtId="4" fontId="4" fillId="0" borderId="17" xfId="0" applyNumberFormat="1" applyFont="1" applyBorder="1" applyAlignment="1">
      <alignment horizontal="right"/>
    </xf>
    <xf numFmtId="4" fontId="4" fillId="0" borderId="41" xfId="0" applyNumberFormat="1" applyFont="1" applyBorder="1" applyAlignment="1">
      <alignment horizontal="right"/>
    </xf>
    <xf numFmtId="4" fontId="4" fillId="0" borderId="38" xfId="0" applyNumberFormat="1" applyFont="1" applyBorder="1" applyAlignment="1">
      <alignment horizontal="right"/>
    </xf>
    <xf numFmtId="0" fontId="4" fillId="0" borderId="43" xfId="0" applyFont="1" applyBorder="1" applyAlignment="1">
      <alignment horizontal="center" wrapText="1"/>
    </xf>
    <xf numFmtId="0" fontId="11" fillId="0" borderId="44" xfId="0" applyFont="1" applyBorder="1"/>
    <xf numFmtId="0" fontId="11" fillId="0" borderId="45" xfId="0" applyFont="1" applyBorder="1"/>
    <xf numFmtId="2" fontId="11" fillId="0" borderId="46" xfId="0" applyNumberFormat="1" applyFont="1" applyBorder="1"/>
    <xf numFmtId="2" fontId="11" fillId="0" borderId="47" xfId="0" applyNumberFormat="1" applyFont="1" applyBorder="1"/>
    <xf numFmtId="0" fontId="11" fillId="0" borderId="47" xfId="0" applyFont="1" applyBorder="1"/>
    <xf numFmtId="0" fontId="11" fillId="0" borderId="46" xfId="0" applyFont="1" applyBorder="1"/>
    <xf numFmtId="0" fontId="11" fillId="0" borderId="48" xfId="0" applyFont="1" applyBorder="1"/>
    <xf numFmtId="4" fontId="4" fillId="0" borderId="49" xfId="0" applyNumberFormat="1" applyFont="1" applyBorder="1" applyAlignment="1">
      <alignment horizontal="right"/>
    </xf>
    <xf numFmtId="4" fontId="4" fillId="0" borderId="45" xfId="0" applyNumberFormat="1" applyFont="1" applyBorder="1" applyAlignment="1">
      <alignment horizontal="right"/>
    </xf>
    <xf numFmtId="4" fontId="4" fillId="0" borderId="48" xfId="0" applyNumberFormat="1" applyFont="1" applyBorder="1" applyAlignment="1">
      <alignment horizontal="right"/>
    </xf>
    <xf numFmtId="4" fontId="4" fillId="0" borderId="43" xfId="0" applyNumberFormat="1" applyFont="1" applyBorder="1" applyAlignment="1">
      <alignment horizontal="right"/>
    </xf>
    <xf numFmtId="3" fontId="11" fillId="0" borderId="39" xfId="0" applyNumberFormat="1" applyFont="1" applyBorder="1"/>
    <xf numFmtId="3" fontId="11" fillId="0" borderId="17" xfId="0" applyNumberFormat="1" applyFont="1" applyBorder="1"/>
    <xf numFmtId="3" fontId="11" fillId="0" borderId="41" xfId="0" applyNumberFormat="1" applyFont="1" applyBorder="1"/>
    <xf numFmtId="3" fontId="7" fillId="2" borderId="38" xfId="0" applyNumberFormat="1" applyFont="1" applyFill="1" applyBorder="1" applyAlignment="1">
      <alignment wrapText="1"/>
    </xf>
    <xf numFmtId="3" fontId="4" fillId="0" borderId="49" xfId="0" applyNumberFormat="1" applyFont="1" applyBorder="1" applyAlignment="1">
      <alignment wrapText="1"/>
    </xf>
    <xf numFmtId="3" fontId="4" fillId="0" borderId="50" xfId="0" applyNumberFormat="1" applyFont="1" applyBorder="1" applyAlignment="1">
      <alignment wrapText="1"/>
    </xf>
    <xf numFmtId="3" fontId="4" fillId="0" borderId="45" xfId="0" applyNumberFormat="1" applyFont="1" applyBorder="1" applyAlignment="1">
      <alignment wrapText="1"/>
    </xf>
    <xf numFmtId="3" fontId="4" fillId="0" borderId="48" xfId="0" applyNumberFormat="1" applyFont="1" applyBorder="1" applyAlignment="1">
      <alignment wrapText="1"/>
    </xf>
    <xf numFmtId="3" fontId="4" fillId="0" borderId="47" xfId="0" applyNumberFormat="1" applyFont="1" applyBorder="1" applyAlignment="1">
      <alignment wrapText="1"/>
    </xf>
    <xf numFmtId="3" fontId="4" fillId="2" borderId="43" xfId="0" applyNumberFormat="1" applyFont="1" applyFill="1" applyBorder="1" applyAlignment="1">
      <alignment wrapText="1"/>
    </xf>
    <xf numFmtId="3" fontId="11" fillId="0" borderId="49" xfId="0" applyNumberFormat="1" applyFont="1" applyBorder="1"/>
    <xf numFmtId="3" fontId="11" fillId="0" borderId="45" xfId="0" applyNumberFormat="1" applyFont="1" applyBorder="1"/>
    <xf numFmtId="3" fontId="11" fillId="0" borderId="48" xfId="0" applyNumberFormat="1" applyFont="1" applyBorder="1"/>
    <xf numFmtId="3" fontId="7" fillId="2" borderId="43" xfId="0" applyNumberFormat="1" applyFont="1" applyFill="1" applyBorder="1" applyAlignment="1">
      <alignment wrapText="1"/>
    </xf>
    <xf numFmtId="2" fontId="11" fillId="0" borderId="45" xfId="0" applyNumberFormat="1" applyFont="1" applyBorder="1"/>
    <xf numFmtId="2" fontId="11" fillId="0" borderId="48" xfId="0" applyNumberFormat="1" applyFont="1" applyBorder="1"/>
    <xf numFmtId="3" fontId="0" fillId="0" borderId="0" xfId="0" applyNumberFormat="1"/>
    <xf numFmtId="2" fontId="0" fillId="0" borderId="0" xfId="0" applyNumberFormat="1"/>
    <xf numFmtId="0" fontId="4" fillId="0" borderId="6" xfId="0" applyFont="1" applyBorder="1" applyAlignment="1">
      <alignment horizontal="center" wrapText="1"/>
    </xf>
    <xf numFmtId="3" fontId="4" fillId="0" borderId="7" xfId="0" applyNumberFormat="1" applyFont="1" applyBorder="1" applyAlignment="1">
      <alignment wrapText="1"/>
    </xf>
    <xf numFmtId="3" fontId="4" fillId="0" borderId="20" xfId="0" applyNumberFormat="1" applyFont="1" applyBorder="1" applyAlignment="1">
      <alignment wrapText="1"/>
    </xf>
    <xf numFmtId="3" fontId="4" fillId="0" borderId="8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wrapText="1"/>
    </xf>
    <xf numFmtId="3" fontId="4" fillId="0" borderId="9" xfId="0" applyNumberFormat="1" applyFont="1" applyBorder="1" applyAlignment="1">
      <alignment wrapText="1"/>
    </xf>
    <xf numFmtId="3" fontId="4" fillId="2" borderId="6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wrapText="1"/>
    </xf>
    <xf numFmtId="0" fontId="0" fillId="0" borderId="0" xfId="0" applyFill="1"/>
    <xf numFmtId="2" fontId="11" fillId="0" borderId="0" xfId="0" applyNumberFormat="1" applyFont="1" applyBorder="1"/>
    <xf numFmtId="2" fontId="4" fillId="0" borderId="0" xfId="0" applyNumberFormat="1" applyFont="1" applyBorder="1" applyAlignment="1">
      <alignment horizontal="right"/>
    </xf>
    <xf numFmtId="2" fontId="11" fillId="0" borderId="51" xfId="0" applyNumberFormat="1" applyFont="1" applyBorder="1"/>
    <xf numFmtId="2" fontId="11" fillId="0" borderId="8" xfId="0" applyNumberFormat="1" applyFont="1" applyBorder="1"/>
    <xf numFmtId="2" fontId="11" fillId="0" borderId="19" xfId="0" applyNumberFormat="1" applyFont="1" applyBorder="1"/>
    <xf numFmtId="2" fontId="11" fillId="0" borderId="9" xfId="0" applyNumberFormat="1" applyFont="1" applyBorder="1"/>
    <xf numFmtId="2" fontId="11" fillId="0" borderId="10" xfId="0" applyNumberFormat="1" applyFont="1" applyBorder="1"/>
    <xf numFmtId="2" fontId="4" fillId="0" borderId="7" xfId="0" applyNumberFormat="1" applyFont="1" applyBorder="1" applyAlignment="1">
      <alignment horizontal="right"/>
    </xf>
    <xf numFmtId="2" fontId="4" fillId="0" borderId="8" xfId="0" applyNumberFormat="1" applyFont="1" applyBorder="1" applyAlignment="1">
      <alignment horizontal="right"/>
    </xf>
    <xf numFmtId="2" fontId="4" fillId="0" borderId="10" xfId="0" applyNumberFormat="1" applyFont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2" fontId="11" fillId="0" borderId="37" xfId="0" applyNumberFormat="1" applyFont="1" applyBorder="1"/>
    <xf numFmtId="2" fontId="11" fillId="0" borderId="11" xfId="0" applyNumberFormat="1" applyFont="1" applyBorder="1"/>
    <xf numFmtId="2" fontId="11" fillId="0" borderId="34" xfId="0" applyNumberFormat="1" applyFont="1" applyBorder="1"/>
    <xf numFmtId="2" fontId="11" fillId="0" borderId="33" xfId="0" applyNumberFormat="1" applyFont="1" applyBorder="1"/>
    <xf numFmtId="2" fontId="4" fillId="0" borderId="31" xfId="0" applyNumberFormat="1" applyFont="1" applyBorder="1" applyAlignment="1">
      <alignment horizontal="right"/>
    </xf>
    <xf numFmtId="2" fontId="4" fillId="0" borderId="11" xfId="0" applyNumberFormat="1" applyFont="1" applyBorder="1" applyAlignment="1">
      <alignment horizontal="right"/>
    </xf>
    <xf numFmtId="2" fontId="4" fillId="0" borderId="33" xfId="0" applyNumberFormat="1" applyFont="1" applyBorder="1" applyAlignment="1">
      <alignment horizontal="right"/>
    </xf>
    <xf numFmtId="2" fontId="4" fillId="0" borderId="30" xfId="0" applyNumberFormat="1" applyFont="1" applyBorder="1" applyAlignment="1">
      <alignment horizontal="right"/>
    </xf>
    <xf numFmtId="3" fontId="11" fillId="0" borderId="7" xfId="0" applyNumberFormat="1" applyFont="1" applyBorder="1"/>
    <xf numFmtId="3" fontId="11" fillId="0" borderId="8" xfId="0" applyNumberFormat="1" applyFont="1" applyBorder="1"/>
    <xf numFmtId="3" fontId="11" fillId="0" borderId="10" xfId="0" applyNumberFormat="1" applyFont="1" applyBorder="1"/>
    <xf numFmtId="3" fontId="7" fillId="2" borderId="6" xfId="0" applyNumberFormat="1" applyFont="1" applyFill="1" applyBorder="1" applyAlignment="1">
      <alignment wrapText="1"/>
    </xf>
    <xf numFmtId="3" fontId="4" fillId="0" borderId="17" xfId="0" applyNumberFormat="1" applyFont="1" applyFill="1" applyBorder="1"/>
    <xf numFmtId="3" fontId="14" fillId="0" borderId="17" xfId="0" applyNumberFormat="1" applyFont="1" applyFill="1" applyBorder="1"/>
    <xf numFmtId="0" fontId="10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Normálna 11" xfId="3"/>
    <cellStyle name="Normálna 2" xfId="4"/>
    <cellStyle name="normálne_Hárok1" xfId="1"/>
    <cellStyle name="normálne_Výdavky ZFNP 2007 - do správ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tabSelected="1" workbookViewId="0"/>
  </sheetViews>
  <sheetFormatPr defaultRowHeight="14.4" x14ac:dyDescent="0.3"/>
  <cols>
    <col min="1" max="1" width="2.5546875" customWidth="1"/>
    <col min="2" max="2" width="10.6640625" customWidth="1"/>
    <col min="3" max="3" width="10.109375" bestFit="1" customWidth="1"/>
    <col min="4" max="4" width="10.88671875" customWidth="1"/>
    <col min="5" max="10" width="9.33203125" bestFit="1" customWidth="1"/>
    <col min="11" max="13" width="8.44140625" customWidth="1"/>
    <col min="14" max="15" width="10.44140625" customWidth="1"/>
    <col min="16" max="16" width="11.6640625" customWidth="1"/>
  </cols>
  <sheetData>
    <row r="1" spans="2:16" x14ac:dyDescent="0.3">
      <c r="B1" s="16" t="s">
        <v>31</v>
      </c>
    </row>
    <row r="2" spans="2:16" x14ac:dyDescent="0.3">
      <c r="B2" s="16"/>
    </row>
    <row r="3" spans="2:16" ht="18.75" customHeight="1" x14ac:dyDescent="0.3">
      <c r="B3" s="158" t="s">
        <v>25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2:16" ht="15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26.25" customHeight="1" thickBot="1" x14ac:dyDescent="0.35">
      <c r="B5" s="166" t="s">
        <v>29</v>
      </c>
      <c r="C5" s="168" t="s">
        <v>9</v>
      </c>
      <c r="D5" s="170" t="s">
        <v>10</v>
      </c>
      <c r="E5" s="163" t="s">
        <v>11</v>
      </c>
      <c r="F5" s="164"/>
      <c r="G5" s="165"/>
      <c r="H5" s="170" t="s">
        <v>13</v>
      </c>
      <c r="I5" s="170" t="s">
        <v>12</v>
      </c>
      <c r="J5" s="172" t="s">
        <v>14</v>
      </c>
      <c r="K5" s="174" t="s">
        <v>0</v>
      </c>
      <c r="L5" s="175"/>
      <c r="M5" s="176"/>
      <c r="N5" s="161" t="s">
        <v>4</v>
      </c>
      <c r="O5" s="177" t="s">
        <v>15</v>
      </c>
      <c r="P5" s="159" t="s">
        <v>8</v>
      </c>
    </row>
    <row r="6" spans="2:16" ht="36.75" customHeight="1" thickBot="1" x14ac:dyDescent="0.35">
      <c r="B6" s="167"/>
      <c r="C6" s="169"/>
      <c r="D6" s="171"/>
      <c r="E6" s="21" t="s">
        <v>2</v>
      </c>
      <c r="F6" s="21" t="s">
        <v>3</v>
      </c>
      <c r="G6" s="3" t="s">
        <v>4</v>
      </c>
      <c r="H6" s="171"/>
      <c r="I6" s="171"/>
      <c r="J6" s="173"/>
      <c r="K6" s="18" t="s">
        <v>5</v>
      </c>
      <c r="L6" s="19" t="s">
        <v>6</v>
      </c>
      <c r="M6" s="20" t="s">
        <v>7</v>
      </c>
      <c r="N6" s="162"/>
      <c r="O6" s="178"/>
      <c r="P6" s="160"/>
    </row>
    <row r="7" spans="2:16" ht="21.6" customHeight="1" x14ac:dyDescent="0.3">
      <c r="B7" s="33" t="s">
        <v>1</v>
      </c>
      <c r="C7" s="34">
        <v>1136638</v>
      </c>
      <c r="D7" s="35">
        <v>37969</v>
      </c>
      <c r="E7" s="36">
        <v>138523</v>
      </c>
      <c r="F7" s="36">
        <v>79313</v>
      </c>
      <c r="G7" s="36">
        <v>217836</v>
      </c>
      <c r="H7" s="36">
        <v>289151</v>
      </c>
      <c r="I7" s="36">
        <v>54471</v>
      </c>
      <c r="J7" s="37">
        <v>20639</v>
      </c>
      <c r="K7" s="34">
        <v>23421</v>
      </c>
      <c r="L7" s="36">
        <v>78</v>
      </c>
      <c r="M7" s="37">
        <v>862</v>
      </c>
      <c r="N7" s="38">
        <f>C7+D7+G7+H7+I7+J7+K7+L7+M7</f>
        <v>1781065</v>
      </c>
      <c r="O7" s="39">
        <v>38765</v>
      </c>
      <c r="P7" s="38">
        <f>C7+D7+G7+H7+I7+J7+K7+L7+M7+O7</f>
        <v>1819830</v>
      </c>
    </row>
    <row r="8" spans="2:16" ht="21.6" customHeight="1" x14ac:dyDescent="0.3">
      <c r="B8" s="47" t="s">
        <v>35</v>
      </c>
      <c r="C8" s="48">
        <v>1133706</v>
      </c>
      <c r="D8" s="49">
        <v>39991</v>
      </c>
      <c r="E8" s="50">
        <v>138669</v>
      </c>
      <c r="F8" s="50">
        <v>79071</v>
      </c>
      <c r="G8" s="50">
        <v>217740</v>
      </c>
      <c r="H8" s="50">
        <v>287477</v>
      </c>
      <c r="I8" s="50">
        <v>54103</v>
      </c>
      <c r="J8" s="51">
        <v>21268</v>
      </c>
      <c r="K8" s="48">
        <v>23580</v>
      </c>
      <c r="L8" s="50">
        <v>79</v>
      </c>
      <c r="M8" s="51">
        <v>849</v>
      </c>
      <c r="N8" s="52">
        <f>C8+D8+G8+H8+I8+J8+K8+L8+M8</f>
        <v>1778793</v>
      </c>
      <c r="O8" s="53">
        <v>38906</v>
      </c>
      <c r="P8" s="52">
        <f>C8+D8+G8+H8+I8+J8+K8+L8+M8+O8</f>
        <v>1817699</v>
      </c>
    </row>
    <row r="9" spans="2:16" ht="21.6" customHeight="1" x14ac:dyDescent="0.3">
      <c r="B9" s="47" t="s">
        <v>37</v>
      </c>
      <c r="C9" s="48">
        <v>1134102</v>
      </c>
      <c r="D9" s="49">
        <v>42859</v>
      </c>
      <c r="E9" s="50">
        <v>138145</v>
      </c>
      <c r="F9" s="50">
        <v>79202</v>
      </c>
      <c r="G9" s="50">
        <v>217347</v>
      </c>
      <c r="H9" s="50">
        <v>287423</v>
      </c>
      <c r="I9" s="50">
        <v>54138</v>
      </c>
      <c r="J9" s="51">
        <v>21470</v>
      </c>
      <c r="K9" s="49">
        <v>23649</v>
      </c>
      <c r="L9" s="50">
        <v>77</v>
      </c>
      <c r="M9" s="54">
        <v>839</v>
      </c>
      <c r="N9" s="52">
        <f>C9+D9+G9+H9+I9+J9+K9+L9+M9</f>
        <v>1781904</v>
      </c>
      <c r="O9" s="54">
        <v>39175</v>
      </c>
      <c r="P9" s="52">
        <f>N9+O9</f>
        <v>1821079</v>
      </c>
    </row>
    <row r="10" spans="2:16" ht="21.6" customHeight="1" x14ac:dyDescent="0.3">
      <c r="B10" s="47" t="s">
        <v>40</v>
      </c>
      <c r="C10" s="48">
        <v>1134148</v>
      </c>
      <c r="D10" s="49">
        <v>42538</v>
      </c>
      <c r="E10" s="50">
        <v>138652</v>
      </c>
      <c r="F10" s="50">
        <v>79453</v>
      </c>
      <c r="G10" s="50">
        <v>218105</v>
      </c>
      <c r="H10" s="50">
        <v>287911</v>
      </c>
      <c r="I10" s="50">
        <v>54434</v>
      </c>
      <c r="J10" s="51">
        <v>20818</v>
      </c>
      <c r="K10" s="49">
        <v>23810</v>
      </c>
      <c r="L10" s="50">
        <v>76</v>
      </c>
      <c r="M10" s="54">
        <v>833</v>
      </c>
      <c r="N10" s="52">
        <f>C10+D10+G10+H10+I10+J10+K10+L10+M10</f>
        <v>1782673</v>
      </c>
      <c r="O10" s="54">
        <v>39369</v>
      </c>
      <c r="P10" s="52">
        <f>N10+O10</f>
        <v>1822042</v>
      </c>
    </row>
    <row r="11" spans="2:16" ht="21.6" customHeight="1" x14ac:dyDescent="0.3">
      <c r="B11" s="47" t="s">
        <v>41</v>
      </c>
      <c r="C11" s="48">
        <v>1134810</v>
      </c>
      <c r="D11" s="49">
        <v>41303</v>
      </c>
      <c r="E11" s="50">
        <v>138906</v>
      </c>
      <c r="F11" s="50">
        <v>79361</v>
      </c>
      <c r="G11" s="50">
        <v>218267</v>
      </c>
      <c r="H11" s="50">
        <v>288050</v>
      </c>
      <c r="I11" s="50">
        <v>54573</v>
      </c>
      <c r="J11" s="51">
        <v>19994</v>
      </c>
      <c r="K11" s="49">
        <v>23949</v>
      </c>
      <c r="L11" s="50">
        <v>75</v>
      </c>
      <c r="M11" s="54">
        <v>828</v>
      </c>
      <c r="N11" s="52">
        <f>C11+D11+G11+H11+I11+J11+K11+L11+M11</f>
        <v>1781849</v>
      </c>
      <c r="O11" s="54">
        <v>39562</v>
      </c>
      <c r="P11" s="52">
        <f>N11+O11</f>
        <v>1821411</v>
      </c>
    </row>
    <row r="12" spans="2:16" ht="21.6" customHeight="1" x14ac:dyDescent="0.3">
      <c r="B12" s="75" t="s">
        <v>43</v>
      </c>
      <c r="C12" s="76">
        <v>1135298</v>
      </c>
      <c r="D12" s="77">
        <v>40184</v>
      </c>
      <c r="E12" s="78">
        <v>139178</v>
      </c>
      <c r="F12" s="78">
        <v>79280</v>
      </c>
      <c r="G12" s="78">
        <v>218458</v>
      </c>
      <c r="H12" s="78">
        <v>288141</v>
      </c>
      <c r="I12" s="78">
        <v>54692</v>
      </c>
      <c r="J12" s="79">
        <v>20221</v>
      </c>
      <c r="K12" s="77">
        <v>24107</v>
      </c>
      <c r="L12" s="78">
        <v>72</v>
      </c>
      <c r="M12" s="80">
        <v>821</v>
      </c>
      <c r="N12" s="81">
        <f t="shared" ref="N12:N13" si="0">C12+D12+G12+H12+I12+J12+K12+L12+M12</f>
        <v>1781994</v>
      </c>
      <c r="O12" s="80">
        <v>39788</v>
      </c>
      <c r="P12" s="81">
        <f t="shared" ref="P12:P13" si="1">N12+O12</f>
        <v>1821782</v>
      </c>
    </row>
    <row r="13" spans="2:16" ht="21.6" customHeight="1" x14ac:dyDescent="0.3">
      <c r="B13" s="92" t="s">
        <v>45</v>
      </c>
      <c r="C13" s="108">
        <v>1136583</v>
      </c>
      <c r="D13" s="109">
        <v>38512</v>
      </c>
      <c r="E13" s="110">
        <v>139508</v>
      </c>
      <c r="F13" s="110">
        <v>79178</v>
      </c>
      <c r="G13" s="110">
        <v>218686</v>
      </c>
      <c r="H13" s="110">
        <v>288242</v>
      </c>
      <c r="I13" s="110">
        <v>54838</v>
      </c>
      <c r="J13" s="111">
        <v>17449</v>
      </c>
      <c r="K13" s="109">
        <v>24244</v>
      </c>
      <c r="L13" s="110">
        <v>70</v>
      </c>
      <c r="M13" s="112">
        <v>816</v>
      </c>
      <c r="N13" s="113">
        <f t="shared" si="0"/>
        <v>1779440</v>
      </c>
      <c r="O13" s="112">
        <v>39712</v>
      </c>
      <c r="P13" s="113">
        <f t="shared" si="1"/>
        <v>1819152</v>
      </c>
    </row>
    <row r="14" spans="2:16" ht="21.6" customHeight="1" x14ac:dyDescent="0.3">
      <c r="B14" s="92" t="s">
        <v>47</v>
      </c>
      <c r="C14" s="108">
        <v>1137344</v>
      </c>
      <c r="D14" s="109">
        <v>36957</v>
      </c>
      <c r="E14" s="110">
        <v>139757</v>
      </c>
      <c r="F14" s="110">
        <v>79159</v>
      </c>
      <c r="G14" s="110">
        <v>218916</v>
      </c>
      <c r="H14" s="110">
        <v>288034</v>
      </c>
      <c r="I14" s="110">
        <v>54917</v>
      </c>
      <c r="J14" s="111">
        <v>17563</v>
      </c>
      <c r="K14" s="109">
        <v>24353</v>
      </c>
      <c r="L14" s="110">
        <v>70</v>
      </c>
      <c r="M14" s="112">
        <v>811</v>
      </c>
      <c r="N14" s="113">
        <f t="shared" ref="N14" si="2">C14+D14+G14+H14+I14+J14+K14+L14+M14</f>
        <v>1778965</v>
      </c>
      <c r="O14" s="112">
        <v>39980</v>
      </c>
      <c r="P14" s="113">
        <f t="shared" ref="P14" si="3">N14+O14</f>
        <v>1818945</v>
      </c>
    </row>
    <row r="15" spans="2:16" ht="21.6" customHeight="1" x14ac:dyDescent="0.3">
      <c r="B15" s="92" t="s">
        <v>49</v>
      </c>
      <c r="C15" s="108">
        <v>1138925</v>
      </c>
      <c r="D15" s="109">
        <v>35192</v>
      </c>
      <c r="E15" s="110">
        <v>139866</v>
      </c>
      <c r="F15" s="110">
        <v>78921</v>
      </c>
      <c r="G15" s="110">
        <v>218787</v>
      </c>
      <c r="H15" s="110">
        <v>287924</v>
      </c>
      <c r="I15" s="110">
        <v>54940</v>
      </c>
      <c r="J15" s="111">
        <v>17791</v>
      </c>
      <c r="K15" s="109">
        <v>24435</v>
      </c>
      <c r="L15" s="110">
        <v>70</v>
      </c>
      <c r="M15" s="112">
        <v>809</v>
      </c>
      <c r="N15" s="113">
        <f t="shared" ref="N15" si="4">C15+D15+G15+H15+I15+J15+K15+L15+M15</f>
        <v>1778873</v>
      </c>
      <c r="O15" s="112">
        <v>40052</v>
      </c>
      <c r="P15" s="113">
        <f t="shared" ref="P15" si="5">N15+O15</f>
        <v>1818925</v>
      </c>
    </row>
    <row r="16" spans="2:16" ht="21.6" customHeight="1" x14ac:dyDescent="0.3">
      <c r="B16" s="92" t="s">
        <v>51</v>
      </c>
      <c r="C16" s="108">
        <v>1140155</v>
      </c>
      <c r="D16" s="109">
        <v>33572</v>
      </c>
      <c r="E16" s="110">
        <v>139846</v>
      </c>
      <c r="F16" s="110">
        <v>78742</v>
      </c>
      <c r="G16" s="110">
        <v>218588</v>
      </c>
      <c r="H16" s="110">
        <v>287798</v>
      </c>
      <c r="I16" s="110">
        <v>54930</v>
      </c>
      <c r="J16" s="111">
        <v>18405</v>
      </c>
      <c r="K16" s="109">
        <v>24521</v>
      </c>
      <c r="L16" s="110">
        <v>68</v>
      </c>
      <c r="M16" s="112">
        <v>808</v>
      </c>
      <c r="N16" s="113">
        <f t="shared" ref="N16" si="6">C16+D16+G16+H16+I16+J16+K16+L16+M16</f>
        <v>1778845</v>
      </c>
      <c r="O16" s="112">
        <v>40278</v>
      </c>
      <c r="P16" s="113">
        <f t="shared" ref="P16" si="7">N16+O16</f>
        <v>1819123</v>
      </c>
    </row>
    <row r="17" spans="2:16" ht="21.6" customHeight="1" x14ac:dyDescent="0.3">
      <c r="B17" s="47" t="s">
        <v>53</v>
      </c>
      <c r="C17" s="48">
        <v>1143283</v>
      </c>
      <c r="D17" s="49">
        <v>32047</v>
      </c>
      <c r="E17" s="50">
        <v>139948</v>
      </c>
      <c r="F17" s="50">
        <v>78610</v>
      </c>
      <c r="G17" s="50">
        <v>218558</v>
      </c>
      <c r="H17" s="50">
        <v>288321</v>
      </c>
      <c r="I17" s="50">
        <v>55143</v>
      </c>
      <c r="J17" s="51">
        <v>19461</v>
      </c>
      <c r="K17" s="49">
        <v>24619</v>
      </c>
      <c r="L17" s="50">
        <v>67</v>
      </c>
      <c r="M17" s="54">
        <v>807</v>
      </c>
      <c r="N17" s="52">
        <f t="shared" ref="N17" si="8">C17+D17+G17+H17+I17+J17+K17+L17+M17</f>
        <v>1782306</v>
      </c>
      <c r="O17" s="54">
        <v>40776</v>
      </c>
      <c r="P17" s="52">
        <f t="shared" ref="P17" si="9">N17+O17</f>
        <v>1823082</v>
      </c>
    </row>
    <row r="18" spans="2:16" ht="21.6" customHeight="1" thickBot="1" x14ac:dyDescent="0.35">
      <c r="B18" s="122" t="s">
        <v>55</v>
      </c>
      <c r="C18" s="123">
        <v>1144849</v>
      </c>
      <c r="D18" s="124">
        <v>30619</v>
      </c>
      <c r="E18" s="125">
        <v>139980</v>
      </c>
      <c r="F18" s="125">
        <v>78392</v>
      </c>
      <c r="G18" s="125">
        <v>218372</v>
      </c>
      <c r="H18" s="125">
        <v>288329</v>
      </c>
      <c r="I18" s="125">
        <v>55183</v>
      </c>
      <c r="J18" s="126">
        <v>20246</v>
      </c>
      <c r="K18" s="124">
        <v>24686</v>
      </c>
      <c r="L18" s="125">
        <v>67</v>
      </c>
      <c r="M18" s="127">
        <v>804</v>
      </c>
      <c r="N18" s="128">
        <v>1783155</v>
      </c>
      <c r="O18" s="127">
        <v>41094</v>
      </c>
      <c r="P18" s="128">
        <v>1824249</v>
      </c>
    </row>
    <row r="30" spans="2:16" x14ac:dyDescent="0.3"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</row>
    <row r="31" spans="2:16" x14ac:dyDescent="0.3"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</row>
    <row r="32" spans="2:16" x14ac:dyDescent="0.3"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</row>
    <row r="33" spans="3:16" x14ac:dyDescent="0.3"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</row>
    <row r="34" spans="3:16" x14ac:dyDescent="0.3"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</row>
    <row r="35" spans="3:16" x14ac:dyDescent="0.3"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</row>
    <row r="36" spans="3:16" x14ac:dyDescent="0.3"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</row>
    <row r="37" spans="3:16" x14ac:dyDescent="0.3"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</row>
    <row r="38" spans="3:16" x14ac:dyDescent="0.3"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</row>
    <row r="39" spans="3:16" x14ac:dyDescent="0.3"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</row>
    <row r="40" spans="3:16" x14ac:dyDescent="0.3"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</row>
  </sheetData>
  <mergeCells count="12">
    <mergeCell ref="B3:P3"/>
    <mergeCell ref="P5:P6"/>
    <mergeCell ref="N5:N6"/>
    <mergeCell ref="E5:G5"/>
    <mergeCell ref="B5:B6"/>
    <mergeCell ref="C5:C6"/>
    <mergeCell ref="D5:D6"/>
    <mergeCell ref="H5:H6"/>
    <mergeCell ref="I5:I6"/>
    <mergeCell ref="J5:J6"/>
    <mergeCell ref="K5:M5"/>
    <mergeCell ref="O5:O6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/>
  </sheetViews>
  <sheetFormatPr defaultRowHeight="14.4" x14ac:dyDescent="0.3"/>
  <cols>
    <col min="1" max="1" width="2.88671875" customWidth="1"/>
    <col min="2" max="2" width="10.6640625" customWidth="1"/>
    <col min="3" max="3" width="10.88671875" bestFit="1" customWidth="1"/>
    <col min="4" max="4" width="10.88671875" customWidth="1"/>
    <col min="5" max="8" width="9.44140625" bestFit="1" customWidth="1"/>
    <col min="9" max="11" width="9.6640625" customWidth="1"/>
    <col min="12" max="12" width="11.88671875" customWidth="1"/>
  </cols>
  <sheetData>
    <row r="1" spans="2:12" x14ac:dyDescent="0.3">
      <c r="B1" s="16" t="s">
        <v>31</v>
      </c>
    </row>
    <row r="2" spans="2:12" x14ac:dyDescent="0.3">
      <c r="B2" s="16"/>
    </row>
    <row r="3" spans="2:12" ht="18.75" customHeight="1" x14ac:dyDescent="0.3">
      <c r="B3" s="158" t="s">
        <v>26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2:12" ht="15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26.25" customHeight="1" thickBot="1" x14ac:dyDescent="0.35">
      <c r="B5" s="166" t="s">
        <v>29</v>
      </c>
      <c r="C5" s="168" t="s">
        <v>9</v>
      </c>
      <c r="D5" s="170" t="s">
        <v>10</v>
      </c>
      <c r="E5" s="170" t="s">
        <v>11</v>
      </c>
      <c r="F5" s="170" t="s">
        <v>21</v>
      </c>
      <c r="G5" s="170" t="s">
        <v>22</v>
      </c>
      <c r="H5" s="172" t="s">
        <v>14</v>
      </c>
      <c r="I5" s="175" t="s">
        <v>0</v>
      </c>
      <c r="J5" s="175"/>
      <c r="K5" s="175"/>
      <c r="L5" s="161" t="s">
        <v>4</v>
      </c>
    </row>
    <row r="6" spans="2:12" ht="36.75" customHeight="1" thickBot="1" x14ac:dyDescent="0.35">
      <c r="B6" s="167"/>
      <c r="C6" s="169"/>
      <c r="D6" s="171"/>
      <c r="E6" s="171"/>
      <c r="F6" s="171"/>
      <c r="G6" s="171"/>
      <c r="H6" s="173"/>
      <c r="I6" s="17" t="s">
        <v>5</v>
      </c>
      <c r="J6" s="19" t="s">
        <v>6</v>
      </c>
      <c r="K6" s="21" t="s">
        <v>7</v>
      </c>
      <c r="L6" s="162"/>
    </row>
    <row r="7" spans="2:12" ht="21" customHeight="1" x14ac:dyDescent="0.3">
      <c r="B7" s="33" t="s">
        <v>1</v>
      </c>
      <c r="C7" s="34">
        <v>1136638</v>
      </c>
      <c r="D7" s="35">
        <v>37969</v>
      </c>
      <c r="E7" s="36">
        <v>217836</v>
      </c>
      <c r="F7" s="35">
        <v>24319</v>
      </c>
      <c r="G7" s="36">
        <v>5337</v>
      </c>
      <c r="H7" s="37">
        <v>20639</v>
      </c>
      <c r="I7" s="35">
        <v>23421</v>
      </c>
      <c r="J7" s="36">
        <v>78</v>
      </c>
      <c r="K7" s="40">
        <v>862</v>
      </c>
      <c r="L7" s="38">
        <f t="shared" ref="L7:L13" si="0">C7+D7+E7+F7+G7+H7+I7+J7+K7</f>
        <v>1467099</v>
      </c>
    </row>
    <row r="8" spans="2:12" ht="21" customHeight="1" x14ac:dyDescent="0.3">
      <c r="B8" s="47" t="s">
        <v>35</v>
      </c>
      <c r="C8" s="48">
        <v>1133706</v>
      </c>
      <c r="D8" s="49">
        <v>39991</v>
      </c>
      <c r="E8" s="50">
        <v>217740</v>
      </c>
      <c r="F8" s="49">
        <v>24198</v>
      </c>
      <c r="G8" s="50">
        <v>5339</v>
      </c>
      <c r="H8" s="51">
        <v>21268</v>
      </c>
      <c r="I8" s="49">
        <v>23580</v>
      </c>
      <c r="J8" s="50">
        <v>79</v>
      </c>
      <c r="K8" s="54">
        <v>849</v>
      </c>
      <c r="L8" s="52">
        <f t="shared" si="0"/>
        <v>1466750</v>
      </c>
    </row>
    <row r="9" spans="2:12" ht="21" customHeight="1" x14ac:dyDescent="0.3">
      <c r="B9" s="47" t="s">
        <v>37</v>
      </c>
      <c r="C9" s="48">
        <v>1134102</v>
      </c>
      <c r="D9" s="49">
        <v>42859</v>
      </c>
      <c r="E9" s="50">
        <v>217347</v>
      </c>
      <c r="F9" s="49">
        <v>24022</v>
      </c>
      <c r="G9" s="50">
        <v>5315</v>
      </c>
      <c r="H9" s="51">
        <v>21470</v>
      </c>
      <c r="I9" s="49">
        <v>23649</v>
      </c>
      <c r="J9" s="50">
        <v>77</v>
      </c>
      <c r="K9" s="54">
        <v>839</v>
      </c>
      <c r="L9" s="52">
        <f t="shared" si="0"/>
        <v>1469680</v>
      </c>
    </row>
    <row r="10" spans="2:12" ht="21" customHeight="1" x14ac:dyDescent="0.3">
      <c r="B10" s="47" t="s">
        <v>40</v>
      </c>
      <c r="C10" s="48">
        <v>1134148</v>
      </c>
      <c r="D10" s="49">
        <v>42538</v>
      </c>
      <c r="E10" s="50">
        <v>218105</v>
      </c>
      <c r="F10" s="49">
        <v>23975</v>
      </c>
      <c r="G10" s="50">
        <v>5336</v>
      </c>
      <c r="H10" s="51">
        <v>20818</v>
      </c>
      <c r="I10" s="49">
        <v>23810</v>
      </c>
      <c r="J10" s="50">
        <v>76</v>
      </c>
      <c r="K10" s="54">
        <v>833</v>
      </c>
      <c r="L10" s="52">
        <f t="shared" si="0"/>
        <v>1469639</v>
      </c>
    </row>
    <row r="11" spans="2:12" ht="21" customHeight="1" x14ac:dyDescent="0.3">
      <c r="B11" s="47" t="s">
        <v>41</v>
      </c>
      <c r="C11" s="48">
        <v>1134810</v>
      </c>
      <c r="D11" s="49">
        <v>41303</v>
      </c>
      <c r="E11" s="50">
        <v>218267</v>
      </c>
      <c r="F11" s="49">
        <v>23895</v>
      </c>
      <c r="G11" s="50">
        <v>5353</v>
      </c>
      <c r="H11" s="51">
        <v>19994</v>
      </c>
      <c r="I11" s="49">
        <v>23949</v>
      </c>
      <c r="J11" s="50">
        <v>75</v>
      </c>
      <c r="K11" s="54">
        <v>828</v>
      </c>
      <c r="L11" s="52">
        <f t="shared" si="0"/>
        <v>1468474</v>
      </c>
    </row>
    <row r="12" spans="2:12" ht="21" customHeight="1" x14ac:dyDescent="0.3">
      <c r="B12" s="75" t="s">
        <v>43</v>
      </c>
      <c r="C12" s="76">
        <v>1135298</v>
      </c>
      <c r="D12" s="77">
        <v>40184</v>
      </c>
      <c r="E12" s="78">
        <v>218458</v>
      </c>
      <c r="F12" s="77">
        <v>23778</v>
      </c>
      <c r="G12" s="78">
        <v>5344</v>
      </c>
      <c r="H12" s="79">
        <v>20221</v>
      </c>
      <c r="I12" s="77">
        <v>24107</v>
      </c>
      <c r="J12" s="78">
        <v>72</v>
      </c>
      <c r="K12" s="80">
        <v>821</v>
      </c>
      <c r="L12" s="81">
        <f t="shared" si="0"/>
        <v>1468283</v>
      </c>
    </row>
    <row r="13" spans="2:12" ht="21" customHeight="1" x14ac:dyDescent="0.3">
      <c r="B13" s="92" t="s">
        <v>45</v>
      </c>
      <c r="C13" s="108">
        <v>1136583</v>
      </c>
      <c r="D13" s="109">
        <v>38512</v>
      </c>
      <c r="E13" s="110">
        <v>218686</v>
      </c>
      <c r="F13" s="109">
        <v>23817</v>
      </c>
      <c r="G13" s="110">
        <v>5357</v>
      </c>
      <c r="H13" s="111">
        <v>17449</v>
      </c>
      <c r="I13" s="109">
        <v>24244</v>
      </c>
      <c r="J13" s="110">
        <v>70</v>
      </c>
      <c r="K13" s="112">
        <v>816</v>
      </c>
      <c r="L13" s="113">
        <f t="shared" si="0"/>
        <v>1465534</v>
      </c>
    </row>
    <row r="14" spans="2:12" ht="21" customHeight="1" x14ac:dyDescent="0.3">
      <c r="B14" s="92" t="s">
        <v>47</v>
      </c>
      <c r="C14" s="108">
        <v>1137344</v>
      </c>
      <c r="D14" s="109">
        <v>36957</v>
      </c>
      <c r="E14" s="110">
        <v>218916</v>
      </c>
      <c r="F14" s="109">
        <v>23751</v>
      </c>
      <c r="G14" s="110">
        <v>5347</v>
      </c>
      <c r="H14" s="111">
        <v>17563</v>
      </c>
      <c r="I14" s="109">
        <v>24353</v>
      </c>
      <c r="J14" s="110">
        <v>70</v>
      </c>
      <c r="K14" s="112">
        <v>811</v>
      </c>
      <c r="L14" s="113">
        <f t="shared" ref="L14" si="1">C14+D14+E14+F14+G14+H14+I14+J14+K14</f>
        <v>1465112</v>
      </c>
    </row>
    <row r="15" spans="2:12" ht="21" customHeight="1" x14ac:dyDescent="0.3">
      <c r="B15" s="92" t="s">
        <v>49</v>
      </c>
      <c r="C15" s="108">
        <v>1138925</v>
      </c>
      <c r="D15" s="109">
        <v>35192</v>
      </c>
      <c r="E15" s="110">
        <v>218787</v>
      </c>
      <c r="F15" s="109">
        <v>23658</v>
      </c>
      <c r="G15" s="110">
        <v>5327</v>
      </c>
      <c r="H15" s="111">
        <v>17791</v>
      </c>
      <c r="I15" s="109">
        <v>24435</v>
      </c>
      <c r="J15" s="110">
        <v>70</v>
      </c>
      <c r="K15" s="112">
        <v>809</v>
      </c>
      <c r="L15" s="113">
        <f t="shared" ref="L15" si="2">C15+D15+E15+F15+G15+H15+I15+J15+K15</f>
        <v>1464994</v>
      </c>
    </row>
    <row r="16" spans="2:12" ht="21" customHeight="1" x14ac:dyDescent="0.3">
      <c r="B16" s="92" t="s">
        <v>51</v>
      </c>
      <c r="C16" s="108">
        <v>1140155</v>
      </c>
      <c r="D16" s="109">
        <v>33572</v>
      </c>
      <c r="E16" s="110">
        <v>218588</v>
      </c>
      <c r="F16" s="109">
        <v>23665</v>
      </c>
      <c r="G16" s="110">
        <v>5318</v>
      </c>
      <c r="H16" s="111">
        <v>18405</v>
      </c>
      <c r="I16" s="109">
        <v>24521</v>
      </c>
      <c r="J16" s="110">
        <v>68</v>
      </c>
      <c r="K16" s="112">
        <v>808</v>
      </c>
      <c r="L16" s="113">
        <f t="shared" ref="L16" si="3">C16+D16+E16+F16+G16+H16+I16+J16+K16</f>
        <v>1465100</v>
      </c>
    </row>
    <row r="17" spans="2:12" ht="21" customHeight="1" x14ac:dyDescent="0.3">
      <c r="B17" s="47" t="s">
        <v>53</v>
      </c>
      <c r="C17" s="48">
        <v>1143283</v>
      </c>
      <c r="D17" s="49">
        <v>32047</v>
      </c>
      <c r="E17" s="50">
        <v>218558</v>
      </c>
      <c r="F17" s="49">
        <v>23765</v>
      </c>
      <c r="G17" s="50">
        <v>5354</v>
      </c>
      <c r="H17" s="51">
        <v>19461</v>
      </c>
      <c r="I17" s="49">
        <v>24619</v>
      </c>
      <c r="J17" s="50">
        <v>67</v>
      </c>
      <c r="K17" s="54">
        <v>807</v>
      </c>
      <c r="L17" s="52">
        <f t="shared" ref="L17" si="4">C17+D17+E17+F17+G17+H17+I17+J17+K17</f>
        <v>1467961</v>
      </c>
    </row>
    <row r="18" spans="2:12" ht="21" customHeight="1" thickBot="1" x14ac:dyDescent="0.35">
      <c r="B18" s="122" t="s">
        <v>55</v>
      </c>
      <c r="C18" s="123">
        <v>1144849</v>
      </c>
      <c r="D18" s="124">
        <v>30619</v>
      </c>
      <c r="E18" s="125">
        <v>218372</v>
      </c>
      <c r="F18" s="124">
        <v>23790</v>
      </c>
      <c r="G18" s="125">
        <v>5375</v>
      </c>
      <c r="H18" s="126">
        <v>20246</v>
      </c>
      <c r="I18" s="124">
        <v>24686</v>
      </c>
      <c r="J18" s="125">
        <v>67</v>
      </c>
      <c r="K18" s="127">
        <v>804</v>
      </c>
      <c r="L18" s="128">
        <f t="shared" ref="L18" si="5">C18+D18+E18+F18+G18+H18+I18+J18+K18</f>
        <v>1468808</v>
      </c>
    </row>
    <row r="19" spans="2:12" s="132" customFormat="1" ht="9" customHeight="1" x14ac:dyDescent="0.3">
      <c r="B19" s="130"/>
      <c r="C19" s="131"/>
      <c r="D19" s="131"/>
      <c r="E19" s="131"/>
      <c r="F19" s="131"/>
      <c r="G19" s="131"/>
      <c r="H19" s="131"/>
      <c r="I19" s="131"/>
      <c r="J19" s="131"/>
      <c r="K19" s="131"/>
      <c r="L19" s="131"/>
    </row>
    <row r="20" spans="2:12" ht="16.8" customHeight="1" x14ac:dyDescent="0.3">
      <c r="B20" s="14" t="s">
        <v>19</v>
      </c>
    </row>
    <row r="21" spans="2:12" x14ac:dyDescent="0.3">
      <c r="B21" s="13" t="s">
        <v>23</v>
      </c>
    </row>
  </sheetData>
  <mergeCells count="10">
    <mergeCell ref="E5:E6"/>
    <mergeCell ref="B3:L3"/>
    <mergeCell ref="B5:B6"/>
    <mergeCell ref="C5:C6"/>
    <mergeCell ref="D5:D6"/>
    <mergeCell ref="F5:F6"/>
    <mergeCell ref="G5:G6"/>
    <mergeCell ref="H5:H6"/>
    <mergeCell ref="I5:K5"/>
    <mergeCell ref="L5:L6"/>
  </mergeCells>
  <pageMargins left="0" right="0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3"/>
  <sheetViews>
    <sheetView workbookViewId="0"/>
  </sheetViews>
  <sheetFormatPr defaultRowHeight="14.4" x14ac:dyDescent="0.3"/>
  <cols>
    <col min="1" max="1" width="1.44140625" customWidth="1"/>
    <col min="2" max="2" width="10.44140625" customWidth="1"/>
    <col min="3" max="3" width="11" customWidth="1"/>
    <col min="4" max="4" width="11.33203125" customWidth="1"/>
    <col min="8" max="13" width="9.109375" customWidth="1"/>
    <col min="14" max="14" width="9.6640625" customWidth="1"/>
  </cols>
  <sheetData>
    <row r="1" spans="2:14" x14ac:dyDescent="0.3">
      <c r="B1" s="16" t="s">
        <v>31</v>
      </c>
    </row>
    <row r="2" spans="2:14" x14ac:dyDescent="0.3">
      <c r="B2" s="16"/>
    </row>
    <row r="3" spans="2:14" ht="18.75" customHeight="1" x14ac:dyDescent="0.3">
      <c r="B3" s="158" t="s">
        <v>27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2:14" ht="15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4" ht="15" thickBot="1" x14ac:dyDescent="0.35">
      <c r="B5" s="166" t="s">
        <v>29</v>
      </c>
      <c r="C5" s="168" t="s">
        <v>9</v>
      </c>
      <c r="D5" s="170" t="s">
        <v>10</v>
      </c>
      <c r="E5" s="163" t="s">
        <v>11</v>
      </c>
      <c r="F5" s="164"/>
      <c r="G5" s="165"/>
      <c r="H5" s="170" t="s">
        <v>13</v>
      </c>
      <c r="I5" s="170" t="s">
        <v>12</v>
      </c>
      <c r="J5" s="172" t="s">
        <v>14</v>
      </c>
      <c r="K5" s="179" t="s">
        <v>0</v>
      </c>
      <c r="L5" s="180"/>
      <c r="M5" s="181"/>
      <c r="N5" s="182" t="s">
        <v>15</v>
      </c>
    </row>
    <row r="6" spans="2:14" ht="24.6" thickBot="1" x14ac:dyDescent="0.35">
      <c r="B6" s="167"/>
      <c r="C6" s="169"/>
      <c r="D6" s="171"/>
      <c r="E6" s="25" t="s">
        <v>2</v>
      </c>
      <c r="F6" s="25" t="s">
        <v>3</v>
      </c>
      <c r="G6" s="3" t="s">
        <v>4</v>
      </c>
      <c r="H6" s="171"/>
      <c r="I6" s="171"/>
      <c r="J6" s="173"/>
      <c r="K6" s="22" t="s">
        <v>5</v>
      </c>
      <c r="L6" s="23" t="s">
        <v>6</v>
      </c>
      <c r="M6" s="24" t="s">
        <v>7</v>
      </c>
      <c r="N6" s="183"/>
    </row>
    <row r="7" spans="2:14" ht="21" customHeight="1" x14ac:dyDescent="0.3">
      <c r="B7" s="33" t="s">
        <v>1</v>
      </c>
      <c r="C7" s="41">
        <v>697.82</v>
      </c>
      <c r="D7" s="42">
        <v>746.64</v>
      </c>
      <c r="E7" s="42">
        <v>315.89</v>
      </c>
      <c r="F7" s="42">
        <v>569.84</v>
      </c>
      <c r="G7" s="42">
        <v>408.46</v>
      </c>
      <c r="H7" s="43">
        <v>383.55</v>
      </c>
      <c r="I7" s="43">
        <v>319.12</v>
      </c>
      <c r="J7" s="44">
        <v>212.86</v>
      </c>
      <c r="K7" s="41">
        <v>423.55</v>
      </c>
      <c r="L7" s="42">
        <v>19</v>
      </c>
      <c r="M7" s="44">
        <v>359.11</v>
      </c>
      <c r="N7" s="45">
        <v>254.17</v>
      </c>
    </row>
    <row r="8" spans="2:14" ht="21" customHeight="1" x14ac:dyDescent="0.3">
      <c r="B8" s="47" t="s">
        <v>35</v>
      </c>
      <c r="C8" s="56">
        <v>698.95</v>
      </c>
      <c r="D8" s="57">
        <v>745.16</v>
      </c>
      <c r="E8" s="57">
        <v>316.88</v>
      </c>
      <c r="F8" s="57">
        <v>571.19000000000005</v>
      </c>
      <c r="G8" s="57">
        <v>409.34</v>
      </c>
      <c r="H8" s="58">
        <v>383.78</v>
      </c>
      <c r="I8" s="58">
        <v>319.92</v>
      </c>
      <c r="J8" s="59">
        <v>213.74</v>
      </c>
      <c r="K8" s="56">
        <v>424.76</v>
      </c>
      <c r="L8" s="57">
        <v>19</v>
      </c>
      <c r="M8" s="59">
        <v>359.32</v>
      </c>
      <c r="N8" s="60">
        <v>254.12</v>
      </c>
    </row>
    <row r="9" spans="2:14" ht="21" customHeight="1" x14ac:dyDescent="0.3">
      <c r="B9" s="47" t="s">
        <v>37</v>
      </c>
      <c r="C9" s="61">
        <v>699.62</v>
      </c>
      <c r="D9" s="62">
        <v>746.48</v>
      </c>
      <c r="E9" s="63">
        <v>317.22000000000003</v>
      </c>
      <c r="F9" s="73">
        <v>571.9</v>
      </c>
      <c r="G9" s="64">
        <v>410.12</v>
      </c>
      <c r="H9" s="62">
        <v>383.48</v>
      </c>
      <c r="I9" s="63">
        <v>320.29000000000002</v>
      </c>
      <c r="J9" s="65">
        <v>214.05</v>
      </c>
      <c r="K9" s="66">
        <v>425.51</v>
      </c>
      <c r="L9" s="67">
        <v>19</v>
      </c>
      <c r="M9" s="68">
        <v>359.36</v>
      </c>
      <c r="N9" s="69">
        <v>254.33</v>
      </c>
    </row>
    <row r="10" spans="2:14" ht="21" customHeight="1" x14ac:dyDescent="0.3">
      <c r="B10" s="47" t="s">
        <v>40</v>
      </c>
      <c r="C10" s="61">
        <v>701.04</v>
      </c>
      <c r="D10" s="62">
        <v>746.84</v>
      </c>
      <c r="E10" s="63">
        <v>318.04000000000002</v>
      </c>
      <c r="F10" s="74">
        <v>572.86</v>
      </c>
      <c r="G10" s="64">
        <v>410.96</v>
      </c>
      <c r="H10" s="62">
        <v>383.77</v>
      </c>
      <c r="I10" s="63">
        <v>320.49</v>
      </c>
      <c r="J10" s="65">
        <v>212.51</v>
      </c>
      <c r="K10" s="66">
        <v>426.36</v>
      </c>
      <c r="L10" s="67">
        <v>19</v>
      </c>
      <c r="M10" s="68">
        <v>359.38</v>
      </c>
      <c r="N10" s="69">
        <v>254.52</v>
      </c>
    </row>
    <row r="11" spans="2:14" ht="21" customHeight="1" x14ac:dyDescent="0.3">
      <c r="B11" s="47" t="s">
        <v>41</v>
      </c>
      <c r="C11" s="61">
        <v>701.34</v>
      </c>
      <c r="D11" s="62">
        <v>743.98</v>
      </c>
      <c r="E11" s="63">
        <v>318.77999999999997</v>
      </c>
      <c r="F11" s="74">
        <v>573.53</v>
      </c>
      <c r="G11" s="74">
        <v>411.5</v>
      </c>
      <c r="H11" s="62">
        <v>383.96</v>
      </c>
      <c r="I11" s="63">
        <v>321.02999999999997</v>
      </c>
      <c r="J11" s="65">
        <v>210.48</v>
      </c>
      <c r="K11" s="66">
        <v>426.99</v>
      </c>
      <c r="L11" s="67">
        <v>19</v>
      </c>
      <c r="M11" s="68">
        <v>359.47</v>
      </c>
      <c r="N11" s="69">
        <v>254.56</v>
      </c>
    </row>
    <row r="12" spans="2:14" ht="21" customHeight="1" x14ac:dyDescent="0.3">
      <c r="B12" s="75" t="s">
        <v>43</v>
      </c>
      <c r="C12" s="82">
        <v>701.78</v>
      </c>
      <c r="D12" s="83">
        <v>741.56</v>
      </c>
      <c r="E12" s="84">
        <v>319.45999999999998</v>
      </c>
      <c r="F12" s="85">
        <v>574.01</v>
      </c>
      <c r="G12" s="86">
        <v>411.95</v>
      </c>
      <c r="H12" s="83">
        <v>384.42</v>
      </c>
      <c r="I12" s="84">
        <v>321.07</v>
      </c>
      <c r="J12" s="87">
        <v>210.97</v>
      </c>
      <c r="K12" s="88">
        <v>427.72</v>
      </c>
      <c r="L12" s="89">
        <v>19</v>
      </c>
      <c r="M12" s="90">
        <v>359.55</v>
      </c>
      <c r="N12" s="91">
        <v>254.86</v>
      </c>
    </row>
    <row r="13" spans="2:14" ht="21" customHeight="1" x14ac:dyDescent="0.3">
      <c r="B13" s="92" t="s">
        <v>45</v>
      </c>
      <c r="C13" s="93">
        <v>702.07</v>
      </c>
      <c r="D13" s="94">
        <v>738.53</v>
      </c>
      <c r="E13" s="95">
        <v>319.89999999999998</v>
      </c>
      <c r="F13" s="96">
        <v>574.09</v>
      </c>
      <c r="G13" s="97">
        <v>412.05</v>
      </c>
      <c r="H13" s="94">
        <v>384.52</v>
      </c>
      <c r="I13" s="98">
        <v>321.69</v>
      </c>
      <c r="J13" s="99">
        <v>210.16</v>
      </c>
      <c r="K13" s="100">
        <v>428.51</v>
      </c>
      <c r="L13" s="101">
        <v>19</v>
      </c>
      <c r="M13" s="102">
        <v>359.49</v>
      </c>
      <c r="N13" s="103">
        <v>255.09</v>
      </c>
    </row>
    <row r="14" spans="2:14" ht="21" customHeight="1" x14ac:dyDescent="0.3">
      <c r="B14" s="92" t="s">
        <v>47</v>
      </c>
      <c r="C14" s="93">
        <v>702.44</v>
      </c>
      <c r="D14" s="94">
        <v>735.11</v>
      </c>
      <c r="E14" s="95">
        <v>320.49</v>
      </c>
      <c r="F14" s="96">
        <v>574.17999999999995</v>
      </c>
      <c r="G14" s="97">
        <v>412.33</v>
      </c>
      <c r="H14" s="94">
        <v>384.95</v>
      </c>
      <c r="I14" s="98">
        <v>321.75</v>
      </c>
      <c r="J14" s="99">
        <v>210.19</v>
      </c>
      <c r="K14" s="100">
        <v>429.18</v>
      </c>
      <c r="L14" s="101">
        <v>19</v>
      </c>
      <c r="M14" s="102">
        <v>359.5</v>
      </c>
      <c r="N14" s="103">
        <v>255.51</v>
      </c>
    </row>
    <row r="15" spans="2:14" ht="21" customHeight="1" x14ac:dyDescent="0.3">
      <c r="B15" s="92" t="s">
        <v>49</v>
      </c>
      <c r="C15" s="93">
        <v>702.71</v>
      </c>
      <c r="D15" s="94">
        <v>731.95</v>
      </c>
      <c r="E15" s="95">
        <v>320.7</v>
      </c>
      <c r="F15" s="96">
        <v>574.42999999999995</v>
      </c>
      <c r="G15" s="97">
        <v>412.33</v>
      </c>
      <c r="H15" s="118">
        <v>385.1</v>
      </c>
      <c r="I15" s="98">
        <v>322.11</v>
      </c>
      <c r="J15" s="119">
        <v>210.8</v>
      </c>
      <c r="K15" s="100">
        <v>429.72</v>
      </c>
      <c r="L15" s="101">
        <v>19</v>
      </c>
      <c r="M15" s="102">
        <v>359.57</v>
      </c>
      <c r="N15" s="103">
        <v>255.98</v>
      </c>
    </row>
    <row r="16" spans="2:14" ht="21" customHeight="1" x14ac:dyDescent="0.3">
      <c r="B16" s="92" t="s">
        <v>51</v>
      </c>
      <c r="C16" s="93">
        <v>703.03</v>
      </c>
      <c r="D16" s="94">
        <v>729.34</v>
      </c>
      <c r="E16" s="95">
        <v>320.92</v>
      </c>
      <c r="F16" s="96">
        <v>574.44000000000005</v>
      </c>
      <c r="G16" s="97">
        <v>412.35</v>
      </c>
      <c r="H16" s="118">
        <v>385.34</v>
      </c>
      <c r="I16" s="98">
        <v>322.57</v>
      </c>
      <c r="J16" s="119">
        <v>212.32</v>
      </c>
      <c r="K16" s="100">
        <v>430.2</v>
      </c>
      <c r="L16" s="101">
        <v>19</v>
      </c>
      <c r="M16" s="102">
        <v>359.57</v>
      </c>
      <c r="N16" s="103">
        <v>255.96</v>
      </c>
    </row>
    <row r="17" spans="2:14" ht="21" customHeight="1" x14ac:dyDescent="0.3">
      <c r="B17" s="47" t="s">
        <v>53</v>
      </c>
      <c r="C17" s="144">
        <v>703.11</v>
      </c>
      <c r="D17" s="145">
        <v>727</v>
      </c>
      <c r="E17" s="146">
        <v>321.02999999999997</v>
      </c>
      <c r="F17" s="74">
        <v>574.54999999999995</v>
      </c>
      <c r="G17" s="74">
        <v>412.32</v>
      </c>
      <c r="H17" s="145">
        <v>385.24</v>
      </c>
      <c r="I17" s="146">
        <v>322.44</v>
      </c>
      <c r="J17" s="147">
        <v>214.19</v>
      </c>
      <c r="K17" s="148">
        <v>430.46</v>
      </c>
      <c r="L17" s="149">
        <v>19</v>
      </c>
      <c r="M17" s="150">
        <v>359.43</v>
      </c>
      <c r="N17" s="151">
        <v>255.51</v>
      </c>
    </row>
    <row r="18" spans="2:14" ht="21" customHeight="1" thickBot="1" x14ac:dyDescent="0.35">
      <c r="B18" s="122" t="s">
        <v>55</v>
      </c>
      <c r="C18" s="135">
        <v>703.29</v>
      </c>
      <c r="D18" s="136">
        <v>724.2</v>
      </c>
      <c r="E18" s="137">
        <v>321.14999999999998</v>
      </c>
      <c r="F18" s="138">
        <v>574.4</v>
      </c>
      <c r="G18" s="138">
        <v>412.16</v>
      </c>
      <c r="H18" s="136">
        <v>385.5</v>
      </c>
      <c r="I18" s="137">
        <v>323.02</v>
      </c>
      <c r="J18" s="139">
        <v>215.14</v>
      </c>
      <c r="K18" s="140">
        <v>430.6</v>
      </c>
      <c r="L18" s="141">
        <v>19</v>
      </c>
      <c r="M18" s="142">
        <v>359.46</v>
      </c>
      <c r="N18" s="143">
        <v>255</v>
      </c>
    </row>
    <row r="19" spans="2:14" ht="10.8" customHeight="1" x14ac:dyDescent="0.3">
      <c r="B19" s="129"/>
      <c r="C19" s="133"/>
      <c r="D19" s="133"/>
      <c r="E19" s="133"/>
      <c r="F19" s="133"/>
      <c r="G19" s="133"/>
      <c r="H19" s="133"/>
      <c r="I19" s="133"/>
      <c r="J19" s="133"/>
      <c r="K19" s="134"/>
      <c r="L19" s="134"/>
      <c r="M19" s="134"/>
      <c r="N19" s="134"/>
    </row>
    <row r="20" spans="2:14" x14ac:dyDescent="0.3">
      <c r="B20" s="14" t="s">
        <v>19</v>
      </c>
    </row>
    <row r="21" spans="2:14" x14ac:dyDescent="0.3">
      <c r="B21" s="15" t="s">
        <v>20</v>
      </c>
    </row>
    <row r="34" spans="3:14" x14ac:dyDescent="0.3"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</row>
    <row r="35" spans="3:14" x14ac:dyDescent="0.3"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</row>
    <row r="36" spans="3:14" x14ac:dyDescent="0.3"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</row>
    <row r="37" spans="3:14" x14ac:dyDescent="0.3"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</row>
    <row r="38" spans="3:14" x14ac:dyDescent="0.3"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</row>
    <row r="39" spans="3:14" x14ac:dyDescent="0.3"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</row>
    <row r="40" spans="3:14" x14ac:dyDescent="0.3"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</row>
    <row r="41" spans="3:14" x14ac:dyDescent="0.3"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</row>
    <row r="42" spans="3:14" x14ac:dyDescent="0.3"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</row>
    <row r="43" spans="3:14" x14ac:dyDescent="0.3"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</row>
  </sheetData>
  <mergeCells count="10">
    <mergeCell ref="B3:N3"/>
    <mergeCell ref="B5:B6"/>
    <mergeCell ref="C5:C6"/>
    <mergeCell ref="D5:D6"/>
    <mergeCell ref="E5:G5"/>
    <mergeCell ref="H5:H6"/>
    <mergeCell ref="I5:I6"/>
    <mergeCell ref="J5:J6"/>
    <mergeCell ref="K5:M5"/>
    <mergeCell ref="N5:N6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workbookViewId="0"/>
  </sheetViews>
  <sheetFormatPr defaultRowHeight="14.4" x14ac:dyDescent="0.3"/>
  <cols>
    <col min="1" max="1" width="3.88671875" customWidth="1"/>
    <col min="2" max="2" width="10.6640625" customWidth="1"/>
    <col min="3" max="11" width="11.33203125" customWidth="1"/>
  </cols>
  <sheetData>
    <row r="1" spans="2:11" x14ac:dyDescent="0.3">
      <c r="B1" s="16" t="s">
        <v>31</v>
      </c>
    </row>
    <row r="2" spans="2:11" x14ac:dyDescent="0.3">
      <c r="B2" s="16"/>
    </row>
    <row r="3" spans="2:11" ht="18.75" customHeight="1" x14ac:dyDescent="0.3">
      <c r="B3" s="158" t="s">
        <v>28</v>
      </c>
      <c r="C3" s="158"/>
      <c r="D3" s="158"/>
      <c r="E3" s="158"/>
      <c r="F3" s="158"/>
      <c r="G3" s="158"/>
      <c r="H3" s="158"/>
      <c r="I3" s="158"/>
      <c r="J3" s="158"/>
      <c r="K3" s="158"/>
    </row>
    <row r="4" spans="2:11" ht="15" thickBot="1" x14ac:dyDescent="0.35"/>
    <row r="5" spans="2:11" x14ac:dyDescent="0.3">
      <c r="B5" s="166" t="s">
        <v>29</v>
      </c>
      <c r="C5" s="168" t="s">
        <v>9</v>
      </c>
      <c r="D5" s="170" t="s">
        <v>10</v>
      </c>
      <c r="E5" s="163" t="s">
        <v>11</v>
      </c>
      <c r="F5" s="164"/>
      <c r="G5" s="165"/>
      <c r="H5" s="170" t="s">
        <v>13</v>
      </c>
      <c r="I5" s="170" t="s">
        <v>12</v>
      </c>
      <c r="J5" s="184" t="s">
        <v>14</v>
      </c>
      <c r="K5" s="161" t="s">
        <v>4</v>
      </c>
    </row>
    <row r="6" spans="2:11" ht="36" customHeight="1" thickBot="1" x14ac:dyDescent="0.35">
      <c r="B6" s="167"/>
      <c r="C6" s="169"/>
      <c r="D6" s="171"/>
      <c r="E6" s="21" t="s">
        <v>2</v>
      </c>
      <c r="F6" s="21" t="s">
        <v>3</v>
      </c>
      <c r="G6" s="3" t="s">
        <v>4</v>
      </c>
      <c r="H6" s="171"/>
      <c r="I6" s="171"/>
      <c r="J6" s="185"/>
      <c r="K6" s="162"/>
    </row>
    <row r="7" spans="2:11" ht="22.8" customHeight="1" x14ac:dyDescent="0.3">
      <c r="B7" s="33" t="s">
        <v>1</v>
      </c>
      <c r="C7" s="34">
        <v>3362</v>
      </c>
      <c r="D7" s="35">
        <v>2964</v>
      </c>
      <c r="E7" s="36">
        <v>1075</v>
      </c>
      <c r="F7" s="35">
        <v>420</v>
      </c>
      <c r="G7" s="36">
        <v>1495</v>
      </c>
      <c r="H7" s="35">
        <v>1343</v>
      </c>
      <c r="I7" s="36">
        <v>476</v>
      </c>
      <c r="J7" s="36">
        <v>243</v>
      </c>
      <c r="K7" s="46">
        <f t="shared" ref="K7" si="0">C7+D7+G7+H7+I7+J7</f>
        <v>9883</v>
      </c>
    </row>
    <row r="8" spans="2:11" ht="22.8" customHeight="1" x14ac:dyDescent="0.3">
      <c r="B8" s="47" t="s">
        <v>35</v>
      </c>
      <c r="C8" s="48">
        <v>2710</v>
      </c>
      <c r="D8" s="49">
        <v>4973</v>
      </c>
      <c r="E8" s="50">
        <v>856</v>
      </c>
      <c r="F8" s="49">
        <v>373</v>
      </c>
      <c r="G8" s="50">
        <v>1229</v>
      </c>
      <c r="H8" s="49">
        <v>1058</v>
      </c>
      <c r="I8" s="50">
        <v>339</v>
      </c>
      <c r="J8" s="50">
        <v>244</v>
      </c>
      <c r="K8" s="55">
        <f t="shared" ref="K8:K13" si="1">C8+D8+G8+H8+I8+J8</f>
        <v>10553</v>
      </c>
    </row>
    <row r="9" spans="2:11" ht="22.8" customHeight="1" x14ac:dyDescent="0.3">
      <c r="B9" s="47" t="s">
        <v>37</v>
      </c>
      <c r="C9" s="70">
        <v>3042</v>
      </c>
      <c r="D9" s="71">
        <v>1034</v>
      </c>
      <c r="E9" s="71">
        <v>1306</v>
      </c>
      <c r="F9" s="71">
        <v>537</v>
      </c>
      <c r="G9" s="71">
        <v>1843</v>
      </c>
      <c r="H9" s="71">
        <v>1858</v>
      </c>
      <c r="I9" s="71">
        <v>668</v>
      </c>
      <c r="J9" s="72">
        <v>309</v>
      </c>
      <c r="K9" s="55">
        <f t="shared" si="1"/>
        <v>8754</v>
      </c>
    </row>
    <row r="10" spans="2:11" ht="22.8" customHeight="1" x14ac:dyDescent="0.3">
      <c r="B10" s="47" t="s">
        <v>40</v>
      </c>
      <c r="C10" s="70">
        <v>3139</v>
      </c>
      <c r="D10" s="71">
        <v>500</v>
      </c>
      <c r="E10" s="71">
        <v>1407</v>
      </c>
      <c r="F10" s="71">
        <v>580</v>
      </c>
      <c r="G10" s="71">
        <v>1987</v>
      </c>
      <c r="H10" s="71">
        <v>1596</v>
      </c>
      <c r="I10" s="71">
        <v>563</v>
      </c>
      <c r="J10" s="72">
        <v>309</v>
      </c>
      <c r="K10" s="55">
        <f t="shared" si="1"/>
        <v>8094</v>
      </c>
    </row>
    <row r="11" spans="2:11" ht="22.8" customHeight="1" x14ac:dyDescent="0.3">
      <c r="B11" s="47" t="s">
        <v>41</v>
      </c>
      <c r="C11" s="70">
        <v>2675</v>
      </c>
      <c r="D11" s="71">
        <v>436</v>
      </c>
      <c r="E11" s="71">
        <v>1375</v>
      </c>
      <c r="F11" s="71">
        <v>567</v>
      </c>
      <c r="G11" s="71">
        <v>1942</v>
      </c>
      <c r="H11" s="71">
        <v>1459</v>
      </c>
      <c r="I11" s="71">
        <v>581</v>
      </c>
      <c r="J11" s="72">
        <v>382</v>
      </c>
      <c r="K11" s="55">
        <f t="shared" si="1"/>
        <v>7475</v>
      </c>
    </row>
    <row r="12" spans="2:11" ht="22.8" customHeight="1" x14ac:dyDescent="0.3">
      <c r="B12" s="47" t="s">
        <v>43</v>
      </c>
      <c r="C12" s="70">
        <v>2329</v>
      </c>
      <c r="D12" s="71">
        <v>422</v>
      </c>
      <c r="E12" s="71">
        <v>1191</v>
      </c>
      <c r="F12" s="71">
        <v>470</v>
      </c>
      <c r="G12" s="71">
        <v>1661</v>
      </c>
      <c r="H12" s="71">
        <v>1304</v>
      </c>
      <c r="I12" s="71">
        <v>501</v>
      </c>
      <c r="J12" s="72">
        <v>265</v>
      </c>
      <c r="K12" s="55">
        <v>6482</v>
      </c>
    </row>
    <row r="13" spans="2:11" ht="22.8" customHeight="1" x14ac:dyDescent="0.3">
      <c r="B13" s="75" t="s">
        <v>45</v>
      </c>
      <c r="C13" s="104">
        <v>2590</v>
      </c>
      <c r="D13" s="105">
        <v>501</v>
      </c>
      <c r="E13" s="105">
        <v>1235</v>
      </c>
      <c r="F13" s="105">
        <v>473</v>
      </c>
      <c r="G13" s="105">
        <v>1708</v>
      </c>
      <c r="H13" s="105">
        <v>1220</v>
      </c>
      <c r="I13" s="105">
        <v>484</v>
      </c>
      <c r="J13" s="106">
        <v>269</v>
      </c>
      <c r="K13" s="107">
        <f t="shared" si="1"/>
        <v>6772</v>
      </c>
    </row>
    <row r="14" spans="2:11" ht="22.8" customHeight="1" x14ac:dyDescent="0.3">
      <c r="B14" s="92" t="s">
        <v>47</v>
      </c>
      <c r="C14" s="114">
        <v>2027</v>
      </c>
      <c r="D14" s="115">
        <v>263</v>
      </c>
      <c r="E14" s="115">
        <v>806</v>
      </c>
      <c r="F14" s="115">
        <v>307</v>
      </c>
      <c r="G14" s="115">
        <v>1113</v>
      </c>
      <c r="H14" s="115">
        <v>861</v>
      </c>
      <c r="I14" s="115">
        <v>329</v>
      </c>
      <c r="J14" s="116">
        <v>207</v>
      </c>
      <c r="K14" s="117">
        <f t="shared" ref="K14" si="2">C14+D14+G14+H14+I14+J14</f>
        <v>4800</v>
      </c>
    </row>
    <row r="15" spans="2:11" ht="22.8" customHeight="1" x14ac:dyDescent="0.3">
      <c r="B15" s="92" t="s">
        <v>49</v>
      </c>
      <c r="C15" s="114">
        <v>3113</v>
      </c>
      <c r="D15" s="115">
        <v>323</v>
      </c>
      <c r="E15" s="115">
        <v>925</v>
      </c>
      <c r="F15" s="115">
        <v>369</v>
      </c>
      <c r="G15" s="115">
        <v>1294</v>
      </c>
      <c r="H15" s="115">
        <v>1080</v>
      </c>
      <c r="I15" s="115">
        <v>387</v>
      </c>
      <c r="J15" s="116">
        <v>238</v>
      </c>
      <c r="K15" s="117">
        <f t="shared" ref="K15" si="3">C15+D15+G15+H15+I15+J15</f>
        <v>6435</v>
      </c>
    </row>
    <row r="16" spans="2:11" ht="22.8" customHeight="1" x14ac:dyDescent="0.3">
      <c r="B16" s="92" t="s">
        <v>51</v>
      </c>
      <c r="C16" s="114">
        <v>3296</v>
      </c>
      <c r="D16" s="115">
        <v>347</v>
      </c>
      <c r="E16" s="115">
        <v>1053</v>
      </c>
      <c r="F16" s="115">
        <v>426</v>
      </c>
      <c r="G16" s="115">
        <v>1479</v>
      </c>
      <c r="H16" s="115">
        <v>1162</v>
      </c>
      <c r="I16" s="115">
        <v>444</v>
      </c>
      <c r="J16" s="116">
        <v>294</v>
      </c>
      <c r="K16" s="117">
        <f t="shared" ref="K16" si="4">C16+D16+G16+H16+I16+J16</f>
        <v>7022</v>
      </c>
    </row>
    <row r="17" spans="2:11" ht="22.8" customHeight="1" x14ac:dyDescent="0.3">
      <c r="B17" s="47" t="s">
        <v>53</v>
      </c>
      <c r="C17" s="70">
        <v>2801</v>
      </c>
      <c r="D17" s="71">
        <v>280</v>
      </c>
      <c r="E17" s="71">
        <v>921</v>
      </c>
      <c r="F17" s="71">
        <v>378</v>
      </c>
      <c r="G17" s="71">
        <v>1299</v>
      </c>
      <c r="H17" s="71">
        <v>945</v>
      </c>
      <c r="I17" s="71">
        <v>323</v>
      </c>
      <c r="J17" s="72">
        <v>219</v>
      </c>
      <c r="K17" s="55">
        <f t="shared" ref="K17" si="5">C17+D17+G17+H17+I17+J17</f>
        <v>5867</v>
      </c>
    </row>
    <row r="18" spans="2:11" ht="22.8" customHeight="1" thickBot="1" x14ac:dyDescent="0.35">
      <c r="B18" s="122" t="s">
        <v>55</v>
      </c>
      <c r="C18" s="152">
        <v>2354</v>
      </c>
      <c r="D18" s="153">
        <v>304</v>
      </c>
      <c r="E18" s="153">
        <v>923</v>
      </c>
      <c r="F18" s="153">
        <v>378</v>
      </c>
      <c r="G18" s="153">
        <v>1301</v>
      </c>
      <c r="H18" s="153">
        <v>551</v>
      </c>
      <c r="I18" s="153">
        <v>195</v>
      </c>
      <c r="J18" s="154">
        <v>199</v>
      </c>
      <c r="K18" s="155">
        <v>4904</v>
      </c>
    </row>
    <row r="31" spans="2:11" x14ac:dyDescent="0.3">
      <c r="C31" s="120"/>
      <c r="D31" s="120"/>
      <c r="E31" s="120"/>
      <c r="F31" s="120"/>
      <c r="G31" s="120"/>
      <c r="H31" s="120"/>
      <c r="I31" s="120"/>
      <c r="J31" s="120"/>
      <c r="K31" s="120"/>
    </row>
    <row r="32" spans="2:11" x14ac:dyDescent="0.3">
      <c r="C32" s="120"/>
      <c r="D32" s="120"/>
      <c r="E32" s="120"/>
      <c r="F32" s="120"/>
      <c r="G32" s="120"/>
      <c r="H32" s="120"/>
      <c r="I32" s="120"/>
      <c r="J32" s="120"/>
      <c r="K32" s="120"/>
    </row>
    <row r="33" spans="3:11" x14ac:dyDescent="0.3">
      <c r="C33" s="120"/>
      <c r="D33" s="120"/>
      <c r="E33" s="120"/>
      <c r="F33" s="120"/>
      <c r="G33" s="120"/>
      <c r="H33" s="120"/>
      <c r="I33" s="120"/>
      <c r="J33" s="120"/>
      <c r="K33" s="120"/>
    </row>
    <row r="34" spans="3:11" x14ac:dyDescent="0.3">
      <c r="C34" s="120"/>
      <c r="D34" s="120"/>
      <c r="E34" s="120"/>
      <c r="F34" s="120"/>
      <c r="G34" s="120"/>
      <c r="H34" s="120"/>
      <c r="I34" s="120"/>
      <c r="J34" s="120"/>
      <c r="K34" s="120"/>
    </row>
    <row r="35" spans="3:11" x14ac:dyDescent="0.3">
      <c r="C35" s="120"/>
      <c r="D35" s="120"/>
      <c r="E35" s="120"/>
      <c r="F35" s="120"/>
      <c r="G35" s="120"/>
      <c r="H35" s="120"/>
      <c r="I35" s="120"/>
      <c r="J35" s="120"/>
      <c r="K35" s="120"/>
    </row>
    <row r="36" spans="3:11" x14ac:dyDescent="0.3">
      <c r="C36" s="120"/>
      <c r="D36" s="120"/>
      <c r="E36" s="120"/>
      <c r="F36" s="120"/>
      <c r="G36" s="120"/>
      <c r="H36" s="120"/>
      <c r="I36" s="120"/>
      <c r="J36" s="120"/>
      <c r="K36" s="120"/>
    </row>
    <row r="37" spans="3:11" x14ac:dyDescent="0.3">
      <c r="C37" s="120"/>
      <c r="D37" s="120"/>
      <c r="E37" s="120"/>
      <c r="F37" s="120"/>
      <c r="G37" s="120"/>
      <c r="H37" s="120"/>
      <c r="I37" s="120"/>
      <c r="J37" s="120"/>
      <c r="K37" s="120"/>
    </row>
    <row r="38" spans="3:11" x14ac:dyDescent="0.3">
      <c r="C38" s="120"/>
      <c r="D38" s="120"/>
      <c r="E38" s="120"/>
      <c r="F38" s="120"/>
      <c r="G38" s="120"/>
      <c r="H38" s="120"/>
      <c r="I38" s="120"/>
      <c r="J38" s="120"/>
      <c r="K38" s="120"/>
    </row>
    <row r="39" spans="3:11" x14ac:dyDescent="0.3">
      <c r="C39" s="120"/>
      <c r="D39" s="120"/>
      <c r="E39" s="120"/>
      <c r="F39" s="120"/>
      <c r="G39" s="120"/>
      <c r="H39" s="120"/>
      <c r="I39" s="120"/>
      <c r="J39" s="120"/>
      <c r="K39" s="120"/>
    </row>
    <row r="40" spans="3:11" x14ac:dyDescent="0.3">
      <c r="C40" s="120"/>
      <c r="D40" s="120"/>
      <c r="E40" s="120"/>
      <c r="F40" s="120"/>
      <c r="G40" s="120"/>
      <c r="H40" s="120"/>
      <c r="I40" s="120"/>
      <c r="J40" s="120"/>
      <c r="K40" s="120"/>
    </row>
  </sheetData>
  <mergeCells count="9">
    <mergeCell ref="B3:K3"/>
    <mergeCell ref="J5:J6"/>
    <mergeCell ref="K5:K6"/>
    <mergeCell ref="B5:B6"/>
    <mergeCell ref="C5:C6"/>
    <mergeCell ref="D5:D6"/>
    <mergeCell ref="E5:G5"/>
    <mergeCell ref="H5:H6"/>
    <mergeCell ref="I5:I6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workbookViewId="0"/>
  </sheetViews>
  <sheetFormatPr defaultRowHeight="13.2" x14ac:dyDescent="0.25"/>
  <cols>
    <col min="1" max="1" width="1.88671875" style="4" customWidth="1"/>
    <col min="2" max="2" width="45.6640625" style="4" customWidth="1"/>
    <col min="3" max="14" width="10.109375" style="4" customWidth="1"/>
    <col min="15" max="197" width="9.109375" style="4"/>
    <col min="198" max="198" width="34.109375" style="4" customWidth="1"/>
    <col min="199" max="202" width="10.6640625" style="4" customWidth="1"/>
    <col min="203" max="204" width="9.109375" style="4"/>
    <col min="205" max="205" width="9.109375" style="4" customWidth="1"/>
    <col min="206" max="453" width="9.109375" style="4"/>
    <col min="454" max="454" width="34.109375" style="4" customWidth="1"/>
    <col min="455" max="458" width="10.6640625" style="4" customWidth="1"/>
    <col min="459" max="460" width="9.109375" style="4"/>
    <col min="461" max="461" width="9.109375" style="4" customWidth="1"/>
    <col min="462" max="709" width="9.109375" style="4"/>
    <col min="710" max="710" width="34.109375" style="4" customWidth="1"/>
    <col min="711" max="714" width="10.6640625" style="4" customWidth="1"/>
    <col min="715" max="716" width="9.109375" style="4"/>
    <col min="717" max="717" width="9.109375" style="4" customWidth="1"/>
    <col min="718" max="965" width="9.109375" style="4"/>
    <col min="966" max="966" width="34.109375" style="4" customWidth="1"/>
    <col min="967" max="970" width="10.6640625" style="4" customWidth="1"/>
    <col min="971" max="972" width="9.109375" style="4"/>
    <col min="973" max="973" width="9.109375" style="4" customWidth="1"/>
    <col min="974" max="1221" width="9.109375" style="4"/>
    <col min="1222" max="1222" width="34.109375" style="4" customWidth="1"/>
    <col min="1223" max="1226" width="10.6640625" style="4" customWidth="1"/>
    <col min="1227" max="1228" width="9.109375" style="4"/>
    <col min="1229" max="1229" width="9.109375" style="4" customWidth="1"/>
    <col min="1230" max="1477" width="9.109375" style="4"/>
    <col min="1478" max="1478" width="34.109375" style="4" customWidth="1"/>
    <col min="1479" max="1482" width="10.6640625" style="4" customWidth="1"/>
    <col min="1483" max="1484" width="9.109375" style="4"/>
    <col min="1485" max="1485" width="9.109375" style="4" customWidth="1"/>
    <col min="1486" max="1733" width="9.109375" style="4"/>
    <col min="1734" max="1734" width="34.109375" style="4" customWidth="1"/>
    <col min="1735" max="1738" width="10.6640625" style="4" customWidth="1"/>
    <col min="1739" max="1740" width="9.109375" style="4"/>
    <col min="1741" max="1741" width="9.109375" style="4" customWidth="1"/>
    <col min="1742" max="1989" width="9.109375" style="4"/>
    <col min="1990" max="1990" width="34.109375" style="4" customWidth="1"/>
    <col min="1991" max="1994" width="10.6640625" style="4" customWidth="1"/>
    <col min="1995" max="1996" width="9.109375" style="4"/>
    <col min="1997" max="1997" width="9.109375" style="4" customWidth="1"/>
    <col min="1998" max="2245" width="9.109375" style="4"/>
    <col min="2246" max="2246" width="34.109375" style="4" customWidth="1"/>
    <col min="2247" max="2250" width="10.6640625" style="4" customWidth="1"/>
    <col min="2251" max="2252" width="9.109375" style="4"/>
    <col min="2253" max="2253" width="9.109375" style="4" customWidth="1"/>
    <col min="2254" max="2501" width="9.109375" style="4"/>
    <col min="2502" max="2502" width="34.109375" style="4" customWidth="1"/>
    <col min="2503" max="2506" width="10.6640625" style="4" customWidth="1"/>
    <col min="2507" max="2508" width="9.109375" style="4"/>
    <col min="2509" max="2509" width="9.109375" style="4" customWidth="1"/>
    <col min="2510" max="2757" width="9.109375" style="4"/>
    <col min="2758" max="2758" width="34.109375" style="4" customWidth="1"/>
    <col min="2759" max="2762" width="10.6640625" style="4" customWidth="1"/>
    <col min="2763" max="2764" width="9.109375" style="4"/>
    <col min="2765" max="2765" width="9.109375" style="4" customWidth="1"/>
    <col min="2766" max="3013" width="9.109375" style="4"/>
    <col min="3014" max="3014" width="34.109375" style="4" customWidth="1"/>
    <col min="3015" max="3018" width="10.6640625" style="4" customWidth="1"/>
    <col min="3019" max="3020" width="9.109375" style="4"/>
    <col min="3021" max="3021" width="9.109375" style="4" customWidth="1"/>
    <col min="3022" max="3269" width="9.109375" style="4"/>
    <col min="3270" max="3270" width="34.109375" style="4" customWidth="1"/>
    <col min="3271" max="3274" width="10.6640625" style="4" customWidth="1"/>
    <col min="3275" max="3276" width="9.109375" style="4"/>
    <col min="3277" max="3277" width="9.109375" style="4" customWidth="1"/>
    <col min="3278" max="3525" width="9.109375" style="4"/>
    <col min="3526" max="3526" width="34.109375" style="4" customWidth="1"/>
    <col min="3527" max="3530" width="10.6640625" style="4" customWidth="1"/>
    <col min="3531" max="3532" width="9.109375" style="4"/>
    <col min="3533" max="3533" width="9.109375" style="4" customWidth="1"/>
    <col min="3534" max="3781" width="9.109375" style="4"/>
    <col min="3782" max="3782" width="34.109375" style="4" customWidth="1"/>
    <col min="3783" max="3786" width="10.6640625" style="4" customWidth="1"/>
    <col min="3787" max="3788" width="9.109375" style="4"/>
    <col min="3789" max="3789" width="9.109375" style="4" customWidth="1"/>
    <col min="3790" max="4037" width="9.109375" style="4"/>
    <col min="4038" max="4038" width="34.109375" style="4" customWidth="1"/>
    <col min="4039" max="4042" width="10.6640625" style="4" customWidth="1"/>
    <col min="4043" max="4044" width="9.109375" style="4"/>
    <col min="4045" max="4045" width="9.109375" style="4" customWidth="1"/>
    <col min="4046" max="4293" width="9.109375" style="4"/>
    <col min="4294" max="4294" width="34.109375" style="4" customWidth="1"/>
    <col min="4295" max="4298" width="10.6640625" style="4" customWidth="1"/>
    <col min="4299" max="4300" width="9.109375" style="4"/>
    <col min="4301" max="4301" width="9.109375" style="4" customWidth="1"/>
    <col min="4302" max="4549" width="9.109375" style="4"/>
    <col min="4550" max="4550" width="34.109375" style="4" customWidth="1"/>
    <col min="4551" max="4554" width="10.6640625" style="4" customWidth="1"/>
    <col min="4555" max="4556" width="9.109375" style="4"/>
    <col min="4557" max="4557" width="9.109375" style="4" customWidth="1"/>
    <col min="4558" max="4805" width="9.109375" style="4"/>
    <col min="4806" max="4806" width="34.109375" style="4" customWidth="1"/>
    <col min="4807" max="4810" width="10.6640625" style="4" customWidth="1"/>
    <col min="4811" max="4812" width="9.109375" style="4"/>
    <col min="4813" max="4813" width="9.109375" style="4" customWidth="1"/>
    <col min="4814" max="5061" width="9.109375" style="4"/>
    <col min="5062" max="5062" width="34.109375" style="4" customWidth="1"/>
    <col min="5063" max="5066" width="10.6640625" style="4" customWidth="1"/>
    <col min="5067" max="5068" width="9.109375" style="4"/>
    <col min="5069" max="5069" width="9.109375" style="4" customWidth="1"/>
    <col min="5070" max="5317" width="9.109375" style="4"/>
    <col min="5318" max="5318" width="34.109375" style="4" customWidth="1"/>
    <col min="5319" max="5322" width="10.6640625" style="4" customWidth="1"/>
    <col min="5323" max="5324" width="9.109375" style="4"/>
    <col min="5325" max="5325" width="9.109375" style="4" customWidth="1"/>
    <col min="5326" max="5573" width="9.109375" style="4"/>
    <col min="5574" max="5574" width="34.109375" style="4" customWidth="1"/>
    <col min="5575" max="5578" width="10.6640625" style="4" customWidth="1"/>
    <col min="5579" max="5580" width="9.109375" style="4"/>
    <col min="5581" max="5581" width="9.109375" style="4" customWidth="1"/>
    <col min="5582" max="5829" width="9.109375" style="4"/>
    <col min="5830" max="5830" width="34.109375" style="4" customWidth="1"/>
    <col min="5831" max="5834" width="10.6640625" style="4" customWidth="1"/>
    <col min="5835" max="5836" width="9.109375" style="4"/>
    <col min="5837" max="5837" width="9.109375" style="4" customWidth="1"/>
    <col min="5838" max="6085" width="9.109375" style="4"/>
    <col min="6086" max="6086" width="34.109375" style="4" customWidth="1"/>
    <col min="6087" max="6090" width="10.6640625" style="4" customWidth="1"/>
    <col min="6091" max="6092" width="9.109375" style="4"/>
    <col min="6093" max="6093" width="9.109375" style="4" customWidth="1"/>
    <col min="6094" max="6341" width="9.109375" style="4"/>
    <col min="6342" max="6342" width="34.109375" style="4" customWidth="1"/>
    <col min="6343" max="6346" width="10.6640625" style="4" customWidth="1"/>
    <col min="6347" max="6348" width="9.109375" style="4"/>
    <col min="6349" max="6349" width="9.109375" style="4" customWidth="1"/>
    <col min="6350" max="6597" width="9.109375" style="4"/>
    <col min="6598" max="6598" width="34.109375" style="4" customWidth="1"/>
    <col min="6599" max="6602" width="10.6640625" style="4" customWidth="1"/>
    <col min="6603" max="6604" width="9.109375" style="4"/>
    <col min="6605" max="6605" width="9.109375" style="4" customWidth="1"/>
    <col min="6606" max="6853" width="9.109375" style="4"/>
    <col min="6854" max="6854" width="34.109375" style="4" customWidth="1"/>
    <col min="6855" max="6858" width="10.6640625" style="4" customWidth="1"/>
    <col min="6859" max="6860" width="9.109375" style="4"/>
    <col min="6861" max="6861" width="9.109375" style="4" customWidth="1"/>
    <col min="6862" max="7109" width="9.109375" style="4"/>
    <col min="7110" max="7110" width="34.109375" style="4" customWidth="1"/>
    <col min="7111" max="7114" width="10.6640625" style="4" customWidth="1"/>
    <col min="7115" max="7116" width="9.109375" style="4"/>
    <col min="7117" max="7117" width="9.109375" style="4" customWidth="1"/>
    <col min="7118" max="7365" width="9.109375" style="4"/>
    <col min="7366" max="7366" width="34.109375" style="4" customWidth="1"/>
    <col min="7367" max="7370" width="10.6640625" style="4" customWidth="1"/>
    <col min="7371" max="7372" width="9.109375" style="4"/>
    <col min="7373" max="7373" width="9.109375" style="4" customWidth="1"/>
    <col min="7374" max="7621" width="9.109375" style="4"/>
    <col min="7622" max="7622" width="34.109375" style="4" customWidth="1"/>
    <col min="7623" max="7626" width="10.6640625" style="4" customWidth="1"/>
    <col min="7627" max="7628" width="9.109375" style="4"/>
    <col min="7629" max="7629" width="9.109375" style="4" customWidth="1"/>
    <col min="7630" max="7877" width="9.109375" style="4"/>
    <col min="7878" max="7878" width="34.109375" style="4" customWidth="1"/>
    <col min="7879" max="7882" width="10.6640625" style="4" customWidth="1"/>
    <col min="7883" max="7884" width="9.109375" style="4"/>
    <col min="7885" max="7885" width="9.109375" style="4" customWidth="1"/>
    <col min="7886" max="8133" width="9.109375" style="4"/>
    <col min="8134" max="8134" width="34.109375" style="4" customWidth="1"/>
    <col min="8135" max="8138" width="10.6640625" style="4" customWidth="1"/>
    <col min="8139" max="8140" width="9.109375" style="4"/>
    <col min="8141" max="8141" width="9.109375" style="4" customWidth="1"/>
    <col min="8142" max="8389" width="9.109375" style="4"/>
    <col min="8390" max="8390" width="34.109375" style="4" customWidth="1"/>
    <col min="8391" max="8394" width="10.6640625" style="4" customWidth="1"/>
    <col min="8395" max="8396" width="9.109375" style="4"/>
    <col min="8397" max="8397" width="9.109375" style="4" customWidth="1"/>
    <col min="8398" max="8645" width="9.109375" style="4"/>
    <col min="8646" max="8646" width="34.109375" style="4" customWidth="1"/>
    <col min="8647" max="8650" width="10.6640625" style="4" customWidth="1"/>
    <col min="8651" max="8652" width="9.109375" style="4"/>
    <col min="8653" max="8653" width="9.109375" style="4" customWidth="1"/>
    <col min="8654" max="8901" width="9.109375" style="4"/>
    <col min="8902" max="8902" width="34.109375" style="4" customWidth="1"/>
    <col min="8903" max="8906" width="10.6640625" style="4" customWidth="1"/>
    <col min="8907" max="8908" width="9.109375" style="4"/>
    <col min="8909" max="8909" width="9.109375" style="4" customWidth="1"/>
    <col min="8910" max="9157" width="9.109375" style="4"/>
    <col min="9158" max="9158" width="34.109375" style="4" customWidth="1"/>
    <col min="9159" max="9162" width="10.6640625" style="4" customWidth="1"/>
    <col min="9163" max="9164" width="9.109375" style="4"/>
    <col min="9165" max="9165" width="9.109375" style="4" customWidth="1"/>
    <col min="9166" max="9413" width="9.109375" style="4"/>
    <col min="9414" max="9414" width="34.109375" style="4" customWidth="1"/>
    <col min="9415" max="9418" width="10.6640625" style="4" customWidth="1"/>
    <col min="9419" max="9420" width="9.109375" style="4"/>
    <col min="9421" max="9421" width="9.109375" style="4" customWidth="1"/>
    <col min="9422" max="9669" width="9.109375" style="4"/>
    <col min="9670" max="9670" width="34.109375" style="4" customWidth="1"/>
    <col min="9671" max="9674" width="10.6640625" style="4" customWidth="1"/>
    <col min="9675" max="9676" width="9.109375" style="4"/>
    <col min="9677" max="9677" width="9.109375" style="4" customWidth="1"/>
    <col min="9678" max="9925" width="9.109375" style="4"/>
    <col min="9926" max="9926" width="34.109375" style="4" customWidth="1"/>
    <col min="9927" max="9930" width="10.6640625" style="4" customWidth="1"/>
    <col min="9931" max="9932" width="9.109375" style="4"/>
    <col min="9933" max="9933" width="9.109375" style="4" customWidth="1"/>
    <col min="9934" max="10181" width="9.109375" style="4"/>
    <col min="10182" max="10182" width="34.109375" style="4" customWidth="1"/>
    <col min="10183" max="10186" width="10.6640625" style="4" customWidth="1"/>
    <col min="10187" max="10188" width="9.109375" style="4"/>
    <col min="10189" max="10189" width="9.109375" style="4" customWidth="1"/>
    <col min="10190" max="10437" width="9.109375" style="4"/>
    <col min="10438" max="10438" width="34.109375" style="4" customWidth="1"/>
    <col min="10439" max="10442" width="10.6640625" style="4" customWidth="1"/>
    <col min="10443" max="10444" width="9.109375" style="4"/>
    <col min="10445" max="10445" width="9.109375" style="4" customWidth="1"/>
    <col min="10446" max="10693" width="9.109375" style="4"/>
    <col min="10694" max="10694" width="34.109375" style="4" customWidth="1"/>
    <col min="10695" max="10698" width="10.6640625" style="4" customWidth="1"/>
    <col min="10699" max="10700" width="9.109375" style="4"/>
    <col min="10701" max="10701" width="9.109375" style="4" customWidth="1"/>
    <col min="10702" max="10949" width="9.109375" style="4"/>
    <col min="10950" max="10950" width="34.109375" style="4" customWidth="1"/>
    <col min="10951" max="10954" width="10.6640625" style="4" customWidth="1"/>
    <col min="10955" max="10956" width="9.109375" style="4"/>
    <col min="10957" max="10957" width="9.109375" style="4" customWidth="1"/>
    <col min="10958" max="11205" width="9.109375" style="4"/>
    <col min="11206" max="11206" width="34.109375" style="4" customWidth="1"/>
    <col min="11207" max="11210" width="10.6640625" style="4" customWidth="1"/>
    <col min="11211" max="11212" width="9.109375" style="4"/>
    <col min="11213" max="11213" width="9.109375" style="4" customWidth="1"/>
    <col min="11214" max="11461" width="9.109375" style="4"/>
    <col min="11462" max="11462" width="34.109375" style="4" customWidth="1"/>
    <col min="11463" max="11466" width="10.6640625" style="4" customWidth="1"/>
    <col min="11467" max="11468" width="9.109375" style="4"/>
    <col min="11469" max="11469" width="9.109375" style="4" customWidth="1"/>
    <col min="11470" max="11717" width="9.109375" style="4"/>
    <col min="11718" max="11718" width="34.109375" style="4" customWidth="1"/>
    <col min="11719" max="11722" width="10.6640625" style="4" customWidth="1"/>
    <col min="11723" max="11724" width="9.109375" style="4"/>
    <col min="11725" max="11725" width="9.109375" style="4" customWidth="1"/>
    <col min="11726" max="11973" width="9.109375" style="4"/>
    <col min="11974" max="11974" width="34.109375" style="4" customWidth="1"/>
    <col min="11975" max="11978" width="10.6640625" style="4" customWidth="1"/>
    <col min="11979" max="11980" width="9.109375" style="4"/>
    <col min="11981" max="11981" width="9.109375" style="4" customWidth="1"/>
    <col min="11982" max="12229" width="9.109375" style="4"/>
    <col min="12230" max="12230" width="34.109375" style="4" customWidth="1"/>
    <col min="12231" max="12234" width="10.6640625" style="4" customWidth="1"/>
    <col min="12235" max="12236" width="9.109375" style="4"/>
    <col min="12237" max="12237" width="9.109375" style="4" customWidth="1"/>
    <col min="12238" max="12485" width="9.109375" style="4"/>
    <col min="12486" max="12486" width="34.109375" style="4" customWidth="1"/>
    <col min="12487" max="12490" width="10.6640625" style="4" customWidth="1"/>
    <col min="12491" max="12492" width="9.109375" style="4"/>
    <col min="12493" max="12493" width="9.109375" style="4" customWidth="1"/>
    <col min="12494" max="12741" width="9.109375" style="4"/>
    <col min="12742" max="12742" width="34.109375" style="4" customWidth="1"/>
    <col min="12743" max="12746" width="10.6640625" style="4" customWidth="1"/>
    <col min="12747" max="12748" width="9.109375" style="4"/>
    <col min="12749" max="12749" width="9.109375" style="4" customWidth="1"/>
    <col min="12750" max="12997" width="9.109375" style="4"/>
    <col min="12998" max="12998" width="34.109375" style="4" customWidth="1"/>
    <col min="12999" max="13002" width="10.6640625" style="4" customWidth="1"/>
    <col min="13003" max="13004" width="9.109375" style="4"/>
    <col min="13005" max="13005" width="9.109375" style="4" customWidth="1"/>
    <col min="13006" max="13253" width="9.109375" style="4"/>
    <col min="13254" max="13254" width="34.109375" style="4" customWidth="1"/>
    <col min="13255" max="13258" width="10.6640625" style="4" customWidth="1"/>
    <col min="13259" max="13260" width="9.109375" style="4"/>
    <col min="13261" max="13261" width="9.109375" style="4" customWidth="1"/>
    <col min="13262" max="13509" width="9.109375" style="4"/>
    <col min="13510" max="13510" width="34.109375" style="4" customWidth="1"/>
    <col min="13511" max="13514" width="10.6640625" style="4" customWidth="1"/>
    <col min="13515" max="13516" width="9.109375" style="4"/>
    <col min="13517" max="13517" width="9.109375" style="4" customWidth="1"/>
    <col min="13518" max="13765" width="9.109375" style="4"/>
    <col min="13766" max="13766" width="34.109375" style="4" customWidth="1"/>
    <col min="13767" max="13770" width="10.6640625" style="4" customWidth="1"/>
    <col min="13771" max="13772" width="9.109375" style="4"/>
    <col min="13773" max="13773" width="9.109375" style="4" customWidth="1"/>
    <col min="13774" max="14021" width="9.109375" style="4"/>
    <col min="14022" max="14022" width="34.109375" style="4" customWidth="1"/>
    <col min="14023" max="14026" width="10.6640625" style="4" customWidth="1"/>
    <col min="14027" max="14028" width="9.109375" style="4"/>
    <col min="14029" max="14029" width="9.109375" style="4" customWidth="1"/>
    <col min="14030" max="14277" width="9.109375" style="4"/>
    <col min="14278" max="14278" width="34.109375" style="4" customWidth="1"/>
    <col min="14279" max="14282" width="10.6640625" style="4" customWidth="1"/>
    <col min="14283" max="14284" width="9.109375" style="4"/>
    <col min="14285" max="14285" width="9.109375" style="4" customWidth="1"/>
    <col min="14286" max="14533" width="9.109375" style="4"/>
    <col min="14534" max="14534" width="34.109375" style="4" customWidth="1"/>
    <col min="14535" max="14538" width="10.6640625" style="4" customWidth="1"/>
    <col min="14539" max="14540" width="9.109375" style="4"/>
    <col min="14541" max="14541" width="9.109375" style="4" customWidth="1"/>
    <col min="14542" max="14789" width="9.109375" style="4"/>
    <col min="14790" max="14790" width="34.109375" style="4" customWidth="1"/>
    <col min="14791" max="14794" width="10.6640625" style="4" customWidth="1"/>
    <col min="14795" max="14796" width="9.109375" style="4"/>
    <col min="14797" max="14797" width="9.109375" style="4" customWidth="1"/>
    <col min="14798" max="15045" width="9.109375" style="4"/>
    <col min="15046" max="15046" width="34.109375" style="4" customWidth="1"/>
    <col min="15047" max="15050" width="10.6640625" style="4" customWidth="1"/>
    <col min="15051" max="15052" width="9.109375" style="4"/>
    <col min="15053" max="15053" width="9.109375" style="4" customWidth="1"/>
    <col min="15054" max="15301" width="9.109375" style="4"/>
    <col min="15302" max="15302" width="34.109375" style="4" customWidth="1"/>
    <col min="15303" max="15306" width="10.6640625" style="4" customWidth="1"/>
    <col min="15307" max="15308" width="9.109375" style="4"/>
    <col min="15309" max="15309" width="9.109375" style="4" customWidth="1"/>
    <col min="15310" max="15557" width="9.109375" style="4"/>
    <col min="15558" max="15558" width="34.109375" style="4" customWidth="1"/>
    <col min="15559" max="15562" width="10.6640625" style="4" customWidth="1"/>
    <col min="15563" max="15564" width="9.109375" style="4"/>
    <col min="15565" max="15565" width="9.109375" style="4" customWidth="1"/>
    <col min="15566" max="15813" width="9.109375" style="4"/>
    <col min="15814" max="15814" width="34.109375" style="4" customWidth="1"/>
    <col min="15815" max="15818" width="10.6640625" style="4" customWidth="1"/>
    <col min="15819" max="15820" width="9.109375" style="4"/>
    <col min="15821" max="15821" width="9.109375" style="4" customWidth="1"/>
    <col min="15822" max="16069" width="9.109375" style="4"/>
    <col min="16070" max="16070" width="34.109375" style="4" customWidth="1"/>
    <col min="16071" max="16074" width="10.6640625" style="4" customWidth="1"/>
    <col min="16075" max="16076" width="9.109375" style="4"/>
    <col min="16077" max="16077" width="9.109375" style="4" customWidth="1"/>
    <col min="16078" max="16384" width="9.109375" style="4"/>
  </cols>
  <sheetData>
    <row r="1" spans="2:14" ht="13.8" x14ac:dyDescent="0.25">
      <c r="B1" s="16" t="s">
        <v>31</v>
      </c>
      <c r="C1" s="7"/>
    </row>
    <row r="2" spans="2:14" ht="13.8" x14ac:dyDescent="0.25">
      <c r="B2" s="16"/>
      <c r="C2" s="7"/>
    </row>
    <row r="3" spans="2:14" ht="18.75" customHeight="1" x14ac:dyDescent="0.3">
      <c r="B3" s="158" t="s">
        <v>30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2:14" ht="22.5" customHeight="1" x14ac:dyDescent="0.25">
      <c r="C4" s="12"/>
    </row>
    <row r="5" spans="2:14" ht="42" customHeight="1" x14ac:dyDescent="0.25">
      <c r="B5" s="11" t="s">
        <v>16</v>
      </c>
      <c r="C5" s="5" t="s">
        <v>24</v>
      </c>
      <c r="D5" s="5" t="s">
        <v>36</v>
      </c>
      <c r="E5" s="5" t="s">
        <v>38</v>
      </c>
      <c r="F5" s="5" t="s">
        <v>39</v>
      </c>
      <c r="G5" s="5" t="s">
        <v>42</v>
      </c>
      <c r="H5" s="5" t="s">
        <v>44</v>
      </c>
      <c r="I5" s="5" t="s">
        <v>46</v>
      </c>
      <c r="J5" s="5" t="s">
        <v>48</v>
      </c>
      <c r="K5" s="5" t="s">
        <v>50</v>
      </c>
      <c r="L5" s="5" t="s">
        <v>52</v>
      </c>
      <c r="M5" s="5" t="s">
        <v>54</v>
      </c>
      <c r="N5" s="5" t="s">
        <v>56</v>
      </c>
    </row>
    <row r="6" spans="2:14" ht="19.5" customHeight="1" x14ac:dyDescent="0.25">
      <c r="B6" s="10" t="s">
        <v>32</v>
      </c>
      <c r="C6" s="6">
        <v>773468</v>
      </c>
      <c r="D6" s="31">
        <v>1541524</v>
      </c>
      <c r="E6" s="31">
        <v>2278793</v>
      </c>
      <c r="F6" s="31">
        <v>3086214</v>
      </c>
      <c r="G6" s="31">
        <v>3855178</v>
      </c>
      <c r="H6" s="31">
        <v>4598811</v>
      </c>
      <c r="I6" s="31">
        <v>5379660</v>
      </c>
      <c r="J6" s="31">
        <v>6143997</v>
      </c>
      <c r="K6" s="31">
        <v>6917519</v>
      </c>
      <c r="L6" s="31">
        <v>7745991</v>
      </c>
      <c r="M6" s="31">
        <v>8483420</v>
      </c>
      <c r="N6" s="156">
        <v>9316809</v>
      </c>
    </row>
    <row r="7" spans="2:14" ht="15.6" customHeight="1" x14ac:dyDescent="0.25">
      <c r="B7" s="27" t="s">
        <v>33</v>
      </c>
      <c r="C7" s="26">
        <v>148</v>
      </c>
      <c r="D7" s="26">
        <v>252</v>
      </c>
      <c r="E7" s="26">
        <v>319</v>
      </c>
      <c r="F7" s="26">
        <v>383</v>
      </c>
      <c r="G7" s="26">
        <v>417</v>
      </c>
      <c r="H7" s="26">
        <v>451</v>
      </c>
      <c r="I7" s="26">
        <v>476</v>
      </c>
      <c r="J7" s="26">
        <v>496</v>
      </c>
      <c r="K7" s="26">
        <v>512</v>
      </c>
      <c r="L7" s="26">
        <v>529</v>
      </c>
      <c r="M7" s="26">
        <v>552</v>
      </c>
      <c r="N7" s="157">
        <v>566</v>
      </c>
    </row>
    <row r="8" spans="2:14" ht="19.5" customHeight="1" x14ac:dyDescent="0.25">
      <c r="B8" s="10" t="s">
        <v>10</v>
      </c>
      <c r="C8" s="30">
        <v>33425</v>
      </c>
      <c r="D8" s="31">
        <v>70279</v>
      </c>
      <c r="E8" s="31">
        <v>102508</v>
      </c>
      <c r="F8" s="31">
        <v>136723</v>
      </c>
      <c r="G8" s="31">
        <v>168349</v>
      </c>
      <c r="H8" s="31">
        <v>197696</v>
      </c>
      <c r="I8" s="31">
        <v>227399</v>
      </c>
      <c r="J8" s="31">
        <v>254980</v>
      </c>
      <c r="K8" s="31">
        <v>281502</v>
      </c>
      <c r="L8" s="31">
        <v>308351</v>
      </c>
      <c r="M8" s="31">
        <v>331124</v>
      </c>
      <c r="N8" s="156">
        <v>355708</v>
      </c>
    </row>
    <row r="9" spans="2:14" ht="19.5" customHeight="1" x14ac:dyDescent="0.25">
      <c r="B9" s="10" t="s">
        <v>11</v>
      </c>
      <c r="C9" s="30">
        <v>91837</v>
      </c>
      <c r="D9" s="31">
        <v>181513</v>
      </c>
      <c r="E9" s="31">
        <v>270220</v>
      </c>
      <c r="F9" s="31">
        <v>367489</v>
      </c>
      <c r="G9" s="31">
        <v>459824</v>
      </c>
      <c r="H9" s="31">
        <v>548026</v>
      </c>
      <c r="I9" s="31">
        <v>641031</v>
      </c>
      <c r="J9" s="31">
        <v>729787</v>
      </c>
      <c r="K9" s="31">
        <v>820022</v>
      </c>
      <c r="L9" s="31">
        <v>916450</v>
      </c>
      <c r="M9" s="31">
        <v>1001211</v>
      </c>
      <c r="N9" s="156">
        <v>1097151</v>
      </c>
    </row>
    <row r="10" spans="2:14" ht="19.5" customHeight="1" x14ac:dyDescent="0.25">
      <c r="B10" s="10" t="s">
        <v>13</v>
      </c>
      <c r="C10" s="30">
        <v>73939</v>
      </c>
      <c r="D10" s="31">
        <v>147120</v>
      </c>
      <c r="E10" s="31">
        <v>217351</v>
      </c>
      <c r="F10" s="31">
        <v>294294</v>
      </c>
      <c r="G10" s="31">
        <v>367939</v>
      </c>
      <c r="H10" s="31">
        <v>438340</v>
      </c>
      <c r="I10" s="31">
        <v>512867</v>
      </c>
      <c r="J10" s="31">
        <v>585829</v>
      </c>
      <c r="K10" s="31">
        <v>659492</v>
      </c>
      <c r="L10" s="31">
        <v>738285</v>
      </c>
      <c r="M10" s="31">
        <v>808337</v>
      </c>
      <c r="N10" s="156">
        <v>887573</v>
      </c>
    </row>
    <row r="11" spans="2:14" ht="19.5" customHeight="1" x14ac:dyDescent="0.25">
      <c r="B11" s="10" t="s">
        <v>17</v>
      </c>
      <c r="C11" s="30">
        <v>10050</v>
      </c>
      <c r="D11" s="31">
        <v>19925</v>
      </c>
      <c r="E11" s="31">
        <v>29459</v>
      </c>
      <c r="F11" s="31">
        <v>39923</v>
      </c>
      <c r="G11" s="31">
        <v>49966</v>
      </c>
      <c r="H11" s="31">
        <v>59562</v>
      </c>
      <c r="I11" s="31">
        <v>69750</v>
      </c>
      <c r="J11" s="31">
        <v>79719</v>
      </c>
      <c r="K11" s="31">
        <v>89830</v>
      </c>
      <c r="L11" s="31">
        <v>100644</v>
      </c>
      <c r="M11" s="31">
        <v>110299</v>
      </c>
      <c r="N11" s="156">
        <v>121171</v>
      </c>
    </row>
    <row r="12" spans="2:14" ht="19.5" customHeight="1" x14ac:dyDescent="0.25">
      <c r="B12" s="10" t="s">
        <v>14</v>
      </c>
      <c r="C12" s="30">
        <v>4875</v>
      </c>
      <c r="D12" s="31">
        <v>9613</v>
      </c>
      <c r="E12" s="31">
        <v>14278</v>
      </c>
      <c r="F12" s="31">
        <v>19191</v>
      </c>
      <c r="G12" s="31">
        <v>23653</v>
      </c>
      <c r="H12" s="31">
        <v>27945</v>
      </c>
      <c r="I12" s="31">
        <v>31869</v>
      </c>
      <c r="J12" s="31">
        <v>35621</v>
      </c>
      <c r="K12" s="31">
        <v>39694</v>
      </c>
      <c r="L12" s="31">
        <v>45429</v>
      </c>
      <c r="M12" s="31">
        <v>50028</v>
      </c>
      <c r="N12" s="156">
        <v>55025</v>
      </c>
    </row>
    <row r="13" spans="2:14" s="29" customFormat="1" ht="19.5" customHeight="1" x14ac:dyDescent="0.25">
      <c r="B13" s="32" t="s">
        <v>34</v>
      </c>
      <c r="C13" s="31">
        <v>4191</v>
      </c>
      <c r="D13" s="31">
        <v>8660</v>
      </c>
      <c r="E13" s="31">
        <v>10895</v>
      </c>
      <c r="F13" s="31">
        <v>13321</v>
      </c>
      <c r="G13" s="31">
        <v>15806</v>
      </c>
      <c r="H13" s="31">
        <v>16646</v>
      </c>
      <c r="I13" s="31">
        <v>17294</v>
      </c>
      <c r="J13" s="31">
        <v>17672</v>
      </c>
      <c r="K13" s="31">
        <v>17986</v>
      </c>
      <c r="L13" s="31">
        <v>18402</v>
      </c>
      <c r="M13" s="31">
        <v>47730</v>
      </c>
      <c r="N13" s="156">
        <v>925716</v>
      </c>
    </row>
    <row r="14" spans="2:14" ht="19.5" customHeight="1" x14ac:dyDescent="0.25">
      <c r="B14" s="8" t="s">
        <v>18</v>
      </c>
      <c r="C14" s="9">
        <f t="shared" ref="C14:H14" si="0">C6+C8+C9+C10+C11+C12+C13</f>
        <v>991785</v>
      </c>
      <c r="D14" s="9">
        <f t="shared" si="0"/>
        <v>1978634</v>
      </c>
      <c r="E14" s="9">
        <f t="shared" si="0"/>
        <v>2923504</v>
      </c>
      <c r="F14" s="9">
        <f t="shared" si="0"/>
        <v>3957155</v>
      </c>
      <c r="G14" s="9">
        <f t="shared" si="0"/>
        <v>4940715</v>
      </c>
      <c r="H14" s="9">
        <f t="shared" si="0"/>
        <v>5887026</v>
      </c>
      <c r="I14" s="9">
        <f t="shared" ref="I14:J14" si="1">I6+I8+I9+I10+I11+I12+I13</f>
        <v>6879870</v>
      </c>
      <c r="J14" s="9">
        <f t="shared" si="1"/>
        <v>7847605</v>
      </c>
      <c r="K14" s="9">
        <f t="shared" ref="K14:L14" si="2">K6+K8+K9+K10+K11+K12+K13</f>
        <v>8826045</v>
      </c>
      <c r="L14" s="9">
        <f t="shared" si="2"/>
        <v>9873552</v>
      </c>
      <c r="M14" s="9">
        <f t="shared" ref="M14:N14" si="3">M6+M8+M9+M10+M11+M12+M13</f>
        <v>10832149</v>
      </c>
      <c r="N14" s="9">
        <f t="shared" si="3"/>
        <v>12759153</v>
      </c>
    </row>
    <row r="16" spans="2:14" x14ac:dyDescent="0.25">
      <c r="C16" s="28"/>
      <c r="E16" s="28"/>
      <c r="G16" s="28"/>
      <c r="H16" s="28"/>
    </row>
    <row r="17" spans="3:9" x14ac:dyDescent="0.25">
      <c r="C17" s="28"/>
      <c r="F17" s="28"/>
    </row>
    <row r="21" spans="3:9" x14ac:dyDescent="0.25">
      <c r="I21" s="28"/>
    </row>
  </sheetData>
  <mergeCells count="1">
    <mergeCell ref="B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počet vyplácaných dôchodkov</vt:lpstr>
      <vt:lpstr>počet dôchodcov</vt:lpstr>
      <vt:lpstr>priemerná výška</vt:lpstr>
      <vt:lpstr>novopriznané dôchodky</vt:lpstr>
      <vt:lpstr>výdavky na dôchodky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Administrator</cp:lastModifiedBy>
  <cp:lastPrinted>2026-02-06T10:38:36Z</cp:lastPrinted>
  <dcterms:created xsi:type="dcterms:W3CDTF">2020-04-15T08:20:05Z</dcterms:created>
  <dcterms:modified xsi:type="dcterms:W3CDTF">2026-02-11T09:54:41Z</dcterms:modified>
</cp:coreProperties>
</file>